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D pg1" sheetId="1" r:id="rId1"/>
    <sheet name="table 26D pg2" sheetId="2" r:id="rId2"/>
    <sheet name="source data 2014" sheetId="3" r:id="rId3"/>
  </sheets>
  <externalReferences>
    <externalReference r:id="rId6"/>
  </externalReferences>
  <definedNames>
    <definedName name="_xlnm.Print_Area" localSheetId="2">'source data 2014'!$A$7:$L$100</definedName>
    <definedName name="_xlnm.Print_Area" localSheetId="0">'table 26D pg1'!$A$1:$M$58</definedName>
    <definedName name="_xlnm.Print_Area" localSheetId="1">'table 26D pg2'!$A$1:$M$62</definedName>
    <definedName name="_xlnm.Print_Titles" localSheetId="2">'source data 2014'!$1:$6</definedName>
    <definedName name="_xlnm.Print_Titles" localSheetId="0">'table 26D pg1'!$1:$6</definedName>
    <definedName name="_xlnm.Print_Titles" localSheetId="1">'table 26D pg2'!$1:$6</definedName>
  </definedNames>
  <calcPr fullCalcOnLoad="1"/>
</workbook>
</file>

<file path=xl/sharedStrings.xml><?xml version="1.0" encoding="utf-8"?>
<sst xmlns="http://schemas.openxmlformats.org/spreadsheetml/2006/main" count="290" uniqueCount="229">
  <si>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</si>
  <si>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</si>
  <si>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</si>
  <si>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</si>
  <si>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</si>
  <si>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</si>
  <si>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</si>
  <si>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</si>
  <si>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</si>
  <si>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</si>
  <si>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</si>
  <si>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</si>
  <si>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</si>
  <si>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</si>
  <si>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</si>
  <si>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</si>
  <si>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</si>
  <si>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</si>
  <si>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</si>
  <si>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</si>
  <si>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</si>
  <si>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</si>
  <si>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</si>
  <si>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</si>
  <si>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</si>
  <si>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</si>
  <si>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</si>
  <si>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</si>
  <si>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</si>
  <si>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</si>
  <si>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</si>
  <si>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</si>
  <si>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</si>
  <si>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</si>
  <si>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</si>
  <si>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</si>
  <si>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</si>
  <si>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</si>
  <si>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</si>
  <si>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</si>
  <si>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</si>
  <si>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</si>
  <si>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</si>
  <si>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</si>
  <si>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</si>
  <si>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</si>
  <si>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</si>
  <si>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</si>
  <si>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</si>
  <si>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</si>
  <si>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</si>
  <si>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</si>
  <si>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</si>
  <si>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</si>
  <si>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</si>
  <si>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</si>
  <si>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</si>
  <si>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</si>
  <si>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</si>
  <si>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</si>
  <si>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</si>
  <si>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</si>
  <si>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</si>
  <si>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</si>
  <si>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</si>
  <si>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</si>
  <si>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</si>
  <si>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</si>
  <si>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</si>
  <si>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</si>
  <si>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</si>
  <si>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</si>
  <si>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</si>
  <si>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</si>
  <si>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</si>
  <si>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</si>
  <si>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</si>
  <si>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</si>
  <si>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</si>
  <si>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</si>
  <si>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</si>
  <si>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</si>
  <si>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</si>
  <si>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</si>
  <si>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</si>
  <si>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</si>
  <si>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</si>
  <si>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</si>
  <si>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</si>
  <si>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</si>
  <si>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</si>
  <si>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</si>
  <si>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</si>
  <si>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</si>
  <si>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Certified</t>
  </si>
  <si>
    <t>Residential</t>
  </si>
  <si>
    <t>Average Value</t>
  </si>
  <si>
    <t>Over Age 65 cat.</t>
  </si>
  <si>
    <t>Maximum</t>
  </si>
  <si>
    <t>Residential Value</t>
  </si>
  <si>
    <t>Disabled categories</t>
  </si>
  <si>
    <t>Exempt Amount</t>
  </si>
  <si>
    <t>Disabled Categories</t>
  </si>
  <si>
    <t>County 
Number &amp; Name</t>
  </si>
  <si>
    <t>Certified
Average at
120%</t>
  </si>
  <si>
    <t>Certified
Average at
200%</t>
  </si>
  <si>
    <t>Certified
Average at
225%</t>
  </si>
  <si>
    <t>Total
Residential
Parcels</t>
  </si>
  <si>
    <t>Total
Residential
Value</t>
  </si>
  <si>
    <t>Calculated 
Residential
Average Value</t>
  </si>
  <si>
    <t>Stat. § 77-3501.01(1)</t>
  </si>
  <si>
    <t>Stat. § 77-3501.01(2)</t>
  </si>
  <si>
    <t>Stat. § 77-3505.02(1)</t>
  </si>
  <si>
    <t>Stat.§ 77-3505.02(2)</t>
  </si>
  <si>
    <t>Stat. § 77-3506.02</t>
  </si>
  <si>
    <t xml:space="preserve">General Notes: </t>
  </si>
  <si>
    <t>- For over-age 65 applicants to be eligible for exemption, the maximum assessed value of the homestead is $95,000 or 200% of the county's average assessed value of single-family residential property, whichever is greater.</t>
  </si>
  <si>
    <r>
      <rPr>
        <b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Average Single-Family Residential Value information as certified by the county assessors pursuant to Neb. Rev. Stat. </t>
    </r>
    <r>
      <rPr>
        <sz val="9"/>
        <rFont val="Arial"/>
        <family val="2"/>
      </rPr>
      <t xml:space="preserve">§ </t>
    </r>
    <r>
      <rPr>
        <sz val="9"/>
        <rFont val="Times New Roman"/>
        <family val="1"/>
      </rPr>
      <t>77-3506.02.</t>
    </r>
  </si>
  <si>
    <t>- For most disabled applicants to be eligible for exemption, the maximum assessed value of the homestead is $110,000 or 225% of the county's average assessed value of single-family residential property, whichever is greater.</t>
  </si>
  <si>
    <t>- For over-age 65 applicants, the maximum exemption is the taxable value of the homestead up to $40,000 or 100% of the county's average assessed value of single-family residential property, whichever is greater.</t>
  </si>
  <si>
    <t>- For most disabled applicants, the maximum exemption is the taxable value of the homestead up to $50,000 or 120% of the county's average assessed value of single-family residential property, whichever is greater.</t>
  </si>
  <si>
    <r>
      <t xml:space="preserve">(from data certified by the county assessors per Neb. Rev. Stat. </t>
    </r>
    <r>
      <rPr>
        <sz val="10"/>
        <rFont val="Times New Roman"/>
        <family val="1"/>
      </rPr>
      <t xml:space="preserve">§ </t>
    </r>
    <r>
      <rPr>
        <sz val="10"/>
        <rFont val="Arial"/>
        <family val="0"/>
      </rPr>
      <t>77-3506.02)</t>
    </r>
  </si>
  <si>
    <t>Total</t>
  </si>
  <si>
    <t>Calculated</t>
  </si>
  <si>
    <t xml:space="preserve">Maximum </t>
  </si>
  <si>
    <t>Average</t>
  </si>
  <si>
    <t>Average at</t>
  </si>
  <si>
    <t>Value</t>
  </si>
  <si>
    <t>County</t>
  </si>
  <si>
    <t>Parcels</t>
  </si>
  <si>
    <t>Age Category</t>
  </si>
  <si>
    <t>Disability Categories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</si>
  <si>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</si>
  <si>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</si>
  <si>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</si>
  <si>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</si>
  <si>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</si>
  <si>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</si>
  <si>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</si>
  <si>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</si>
  <si>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</si>
  <si>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</si>
  <si>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</si>
  <si>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</si>
  <si>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</si>
  <si>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</si>
  <si>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</si>
  <si>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</si>
  <si>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</si>
  <si>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</si>
  <si>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</si>
  <si>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</si>
  <si>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</si>
  <si>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</si>
  <si>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</si>
  <si>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</si>
  <si>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</si>
  <si>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 xml:space="preserve">Dixon 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</si>
  <si>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</si>
  <si>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</si>
  <si>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</si>
  <si>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</si>
  <si>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</si>
  <si>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</si>
  <si>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</si>
  <si>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</si>
  <si>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</si>
  <si>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</si>
  <si>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</si>
  <si>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</si>
  <si>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</si>
  <si>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</si>
  <si>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</si>
  <si>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</si>
  <si>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</si>
  <si>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</si>
  <si>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</si>
  <si>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</si>
  <si>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</si>
  <si>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</si>
  <si>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</si>
  <si>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</si>
  <si>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</si>
  <si>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</si>
  <si>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</si>
  <si>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</si>
  <si>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</si>
  <si>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</si>
  <si>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</si>
  <si>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</si>
  <si>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</si>
  <si>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</si>
  <si>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</si>
  <si>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</si>
  <si>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</si>
  <si>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</si>
  <si>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</si>
  <si>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</si>
  <si>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</si>
  <si>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</si>
  <si>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</si>
  <si>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</si>
  <si>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</si>
  <si>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</si>
  <si>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</si>
  <si>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</si>
  <si>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</si>
  <si>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</si>
  <si>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</si>
  <si>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</si>
  <si>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</si>
  <si>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</si>
  <si>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</si>
  <si>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</si>
  <si>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</si>
  <si>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</si>
  <si>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</si>
  <si>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</si>
  <si>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</si>
  <si>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</si>
  <si>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</si>
  <si>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</si>
  <si>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</si>
  <si>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</si>
  <si>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</si>
  <si>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calculated</t>
  </si>
  <si>
    <t>Table 26D   2014 Homestead Exemption - Average Residential Value</t>
  </si>
  <si>
    <t>- The qualification for homestead exemption in assessment/tax year 2014 relies on income data from 2013; the percentage of relief applies to the assessed value of the  homestead up to the maximum exemption amount.</t>
  </si>
  <si>
    <t xml:space="preserve">           2014 Average Residential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</si>
</sst>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36" fillId="0" borderId="0" applyNumberFormat="0" applyFill="0" applyBorder="0" applyAlignment="0" applyProtection="0"/>
    <xf numFmtId="2" fontId="0" fillId="0" borderId="0">
      <alignment/>
      <protection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49" fillId="0" borderId="18" xfId="59" applyFont="1" applyFill="1" applyBorder="1" applyAlignment="1">
      <alignment horizontal="center"/>
    </xf>
    <xf numFmtId="0" fontId="49" fillId="0" borderId="16" xfId="59" applyFont="1" applyFill="1" applyBorder="1" applyAlignment="1">
      <alignment horizontal="center"/>
    </xf>
    <xf numFmtId="1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 quotePrefix="1">
      <alignment horizontal="center"/>
    </xf>
    <xf numFmtId="3" fontId="3" fillId="0" borderId="21" xfId="0" applyNumberFormat="1" applyFont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0" fillId="0" borderId="0" xfId="44" applyNumberFormat="1" applyBorder="1">
      <alignment/>
      <protection/>
    </xf>
    <xf numFmtId="0" fontId="10" fillId="0" borderId="0" xfId="44" applyNumberFormat="1" applyFont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4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44" applyNumberFormat="1" applyFont="1" applyBorder="1">
      <alignment/>
      <protection/>
    </xf>
    <xf numFmtId="0" fontId="12" fillId="0" borderId="0" xfId="44" applyNumberFormat="1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44" applyNumberFormat="1" applyAlignment="1">
      <alignment horizontal="center"/>
      <protection/>
    </xf>
    <xf numFmtId="0" fontId="12" fillId="0" borderId="0" xfId="44" applyNumberFormat="1" applyFont="1">
      <alignment/>
      <protection/>
    </xf>
    <xf numFmtId="0" fontId="12" fillId="0" borderId="0" xfId="44" applyNumberFormat="1" applyFont="1" applyAlignment="1">
      <alignment horizontal="center"/>
      <protection/>
    </xf>
    <xf numFmtId="0" fontId="12" fillId="0" borderId="22" xfId="44" applyNumberFormat="1" applyFont="1" applyBorder="1">
      <alignment/>
      <protection/>
    </xf>
    <xf numFmtId="9" fontId="12" fillId="0" borderId="22" xfId="44" applyNumberFormat="1" applyFont="1" applyBorder="1" applyAlignment="1">
      <alignment horizontal="center"/>
      <protection/>
    </xf>
    <xf numFmtId="0" fontId="12" fillId="0" borderId="22" xfId="44" applyNumberFormat="1" applyFont="1" applyBorder="1" applyAlignment="1">
      <alignment horizontal="center"/>
      <protection/>
    </xf>
    <xf numFmtId="3" fontId="0" fillId="0" borderId="0" xfId="44" applyNumberFormat="1">
      <alignment/>
      <protection/>
    </xf>
    <xf numFmtId="3" fontId="0" fillId="0" borderId="0" xfId="44" applyNumberFormat="1" applyAlignment="1">
      <alignment horizontal="right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%20files\Hmstd%20Avg%20Value%202014_homestead_av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3.8515625" style="0" bestFit="1" customWidth="1"/>
    <col min="4" max="4" width="9.28125" style="0" bestFit="1" customWidth="1"/>
    <col min="5" max="5" width="9.28125" style="3" bestFit="1" customWidth="1"/>
    <col min="6" max="6" width="9.28125" style="0" bestFit="1" customWidth="1"/>
    <col min="7" max="7" width="9.8515625" style="0" bestFit="1" customWidth="1"/>
    <col min="8" max="8" width="12.7109375" style="3" customWidth="1"/>
    <col min="9" max="9" width="11.8515625" style="0" bestFit="1" customWidth="1"/>
    <col min="10" max="10" width="15.8515625" style="0" bestFit="1" customWidth="1"/>
    <col min="11" max="11" width="16.28125" style="0" bestFit="1" customWidth="1"/>
    <col min="12" max="12" width="15.8515625" style="0" bestFit="1" customWidth="1"/>
    <col min="13" max="13" width="15.7109375" style="0" customWidth="1"/>
  </cols>
  <sheetData>
    <row r="1" spans="1:13" s="29" customFormat="1" ht="18.75" customHeight="1">
      <c r="A1" s="26" t="s">
        <v>226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  <c r="M1" s="27"/>
    </row>
    <row r="2" spans="1:13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  <c r="M2" s="27"/>
    </row>
    <row r="3" spans="1:13" ht="12.75">
      <c r="A3" s="67" t="s">
        <v>103</v>
      </c>
      <c r="B3" s="68"/>
      <c r="C3" s="14" t="s">
        <v>94</v>
      </c>
      <c r="D3" s="73" t="s">
        <v>104</v>
      </c>
      <c r="E3" s="73" t="s">
        <v>105</v>
      </c>
      <c r="F3" s="73" t="s">
        <v>106</v>
      </c>
      <c r="G3" s="73" t="s">
        <v>107</v>
      </c>
      <c r="H3" s="73" t="s">
        <v>108</v>
      </c>
      <c r="I3" s="64" t="s">
        <v>109</v>
      </c>
      <c r="J3" s="18" t="s">
        <v>98</v>
      </c>
      <c r="K3" s="18" t="s">
        <v>98</v>
      </c>
      <c r="L3" s="20" t="s">
        <v>98</v>
      </c>
      <c r="M3" s="21" t="s">
        <v>98</v>
      </c>
    </row>
    <row r="4" spans="1:13" ht="12.75" customHeight="1">
      <c r="A4" s="69"/>
      <c r="B4" s="70"/>
      <c r="C4" s="15" t="s">
        <v>95</v>
      </c>
      <c r="D4" s="74"/>
      <c r="E4" s="74"/>
      <c r="F4" s="74"/>
      <c r="G4" s="74"/>
      <c r="H4" s="74"/>
      <c r="I4" s="65"/>
      <c r="J4" s="19" t="s">
        <v>101</v>
      </c>
      <c r="K4" s="19" t="s">
        <v>101</v>
      </c>
      <c r="L4" s="22" t="s">
        <v>99</v>
      </c>
      <c r="M4" s="16" t="s">
        <v>99</v>
      </c>
    </row>
    <row r="5" spans="1:13" ht="12.75">
      <c r="A5" s="69"/>
      <c r="B5" s="70"/>
      <c r="C5" s="15" t="s">
        <v>96</v>
      </c>
      <c r="D5" s="74"/>
      <c r="E5" s="74"/>
      <c r="F5" s="74"/>
      <c r="G5" s="74"/>
      <c r="H5" s="74"/>
      <c r="I5" s="65"/>
      <c r="J5" s="19" t="s">
        <v>97</v>
      </c>
      <c r="K5" s="19" t="s">
        <v>102</v>
      </c>
      <c r="L5" s="22" t="s">
        <v>97</v>
      </c>
      <c r="M5" s="16" t="s">
        <v>100</v>
      </c>
    </row>
    <row r="6" spans="1:13" ht="12.75">
      <c r="A6" s="71"/>
      <c r="B6" s="72"/>
      <c r="C6" s="34" t="s">
        <v>114</v>
      </c>
      <c r="D6" s="75"/>
      <c r="E6" s="75"/>
      <c r="F6" s="75"/>
      <c r="G6" s="75"/>
      <c r="H6" s="75"/>
      <c r="I6" s="66"/>
      <c r="J6" s="35" t="s">
        <v>110</v>
      </c>
      <c r="K6" s="34" t="s">
        <v>111</v>
      </c>
      <c r="L6" s="34" t="s">
        <v>112</v>
      </c>
      <c r="M6" s="34" t="s">
        <v>113</v>
      </c>
    </row>
    <row r="7" spans="1:13" ht="12" customHeight="1">
      <c r="A7" s="6">
        <v>1</v>
      </c>
      <c r="B7" s="7" t="s">
        <v>0</v>
      </c>
      <c r="C7" s="4">
        <v>97595</v>
      </c>
      <c r="D7" s="4">
        <v>117114</v>
      </c>
      <c r="E7" s="5">
        <v>195190</v>
      </c>
      <c r="F7" s="5">
        <v>219589</v>
      </c>
      <c r="G7" s="5">
        <v>11088</v>
      </c>
      <c r="H7" s="5">
        <v>1082150980</v>
      </c>
      <c r="I7" s="17">
        <v>97597</v>
      </c>
      <c r="J7" s="17">
        <v>97595</v>
      </c>
      <c r="K7" s="17">
        <v>117114</v>
      </c>
      <c r="L7" s="5">
        <v>195190</v>
      </c>
      <c r="M7" s="17">
        <v>219589</v>
      </c>
    </row>
    <row r="8" spans="1:13" ht="12" customHeight="1">
      <c r="A8" s="8">
        <v>2</v>
      </c>
      <c r="B8" s="9" t="s">
        <v>1</v>
      </c>
      <c r="C8" s="4">
        <v>61233</v>
      </c>
      <c r="D8" s="4">
        <v>73480</v>
      </c>
      <c r="E8" s="5">
        <v>122466</v>
      </c>
      <c r="F8" s="5">
        <v>137774</v>
      </c>
      <c r="G8" s="5">
        <v>3021</v>
      </c>
      <c r="H8" s="5">
        <v>184984940</v>
      </c>
      <c r="I8" s="17">
        <v>61233</v>
      </c>
      <c r="J8" s="17">
        <v>61233</v>
      </c>
      <c r="K8" s="17">
        <v>73480</v>
      </c>
      <c r="L8" s="5">
        <v>122466</v>
      </c>
      <c r="M8" s="17">
        <v>137774</v>
      </c>
    </row>
    <row r="9" spans="1:13" ht="12" customHeight="1">
      <c r="A9" s="8">
        <v>3</v>
      </c>
      <c r="B9" s="9" t="s">
        <v>2</v>
      </c>
      <c r="C9" s="4">
        <v>52247</v>
      </c>
      <c r="D9" s="4">
        <v>62696</v>
      </c>
      <c r="E9" s="5">
        <v>104494</v>
      </c>
      <c r="F9" s="5">
        <v>117556</v>
      </c>
      <c r="G9" s="5">
        <v>198</v>
      </c>
      <c r="H9" s="5">
        <v>10344969</v>
      </c>
      <c r="I9" s="17">
        <v>52247</v>
      </c>
      <c r="J9" s="17">
        <v>52247</v>
      </c>
      <c r="K9" s="17">
        <v>62696</v>
      </c>
      <c r="L9" s="5">
        <v>104494</v>
      </c>
      <c r="M9" s="17">
        <v>117556</v>
      </c>
    </row>
    <row r="10" spans="1:13" ht="12" customHeight="1">
      <c r="A10" s="8">
        <v>4</v>
      </c>
      <c r="B10" s="9" t="s">
        <v>3</v>
      </c>
      <c r="C10" s="4">
        <v>65033</v>
      </c>
      <c r="D10" s="4">
        <v>78040</v>
      </c>
      <c r="E10" s="5">
        <v>130066</v>
      </c>
      <c r="F10" s="5">
        <v>146324</v>
      </c>
      <c r="G10" s="5">
        <v>322</v>
      </c>
      <c r="H10" s="5">
        <v>20940569</v>
      </c>
      <c r="I10" s="17">
        <v>65033</v>
      </c>
      <c r="J10" s="17">
        <v>65033</v>
      </c>
      <c r="K10" s="17">
        <v>78040</v>
      </c>
      <c r="L10" s="5">
        <v>130066</v>
      </c>
      <c r="M10" s="17">
        <v>146324</v>
      </c>
    </row>
    <row r="11" spans="1:13" ht="12" customHeight="1">
      <c r="A11" s="8">
        <v>5</v>
      </c>
      <c r="B11" s="9" t="s">
        <v>4</v>
      </c>
      <c r="C11" s="4">
        <v>33502</v>
      </c>
      <c r="D11" s="4">
        <v>40202</v>
      </c>
      <c r="E11" s="5">
        <v>67004</v>
      </c>
      <c r="F11" s="5">
        <v>75380</v>
      </c>
      <c r="G11" s="5">
        <v>248</v>
      </c>
      <c r="H11" s="5">
        <v>8308494</v>
      </c>
      <c r="I11" s="17">
        <v>33502</v>
      </c>
      <c r="J11" s="17">
        <v>40000</v>
      </c>
      <c r="K11" s="17">
        <v>50000</v>
      </c>
      <c r="L11" s="5">
        <v>95000</v>
      </c>
      <c r="M11" s="17">
        <v>110000</v>
      </c>
    </row>
    <row r="12" spans="1:13" ht="12" customHeight="1">
      <c r="A12" s="30">
        <v>6</v>
      </c>
      <c r="B12" s="31" t="s">
        <v>5</v>
      </c>
      <c r="C12" s="32">
        <v>66120</v>
      </c>
      <c r="D12" s="32">
        <v>79344</v>
      </c>
      <c r="E12" s="32">
        <v>132240</v>
      </c>
      <c r="F12" s="32">
        <v>148770</v>
      </c>
      <c r="G12" s="32">
        <v>2509</v>
      </c>
      <c r="H12" s="32">
        <v>165888884</v>
      </c>
      <c r="I12" s="33">
        <v>66118</v>
      </c>
      <c r="J12" s="33">
        <v>66120</v>
      </c>
      <c r="K12" s="33">
        <v>79344</v>
      </c>
      <c r="L12" s="32">
        <v>132240</v>
      </c>
      <c r="M12" s="33">
        <v>148770</v>
      </c>
    </row>
    <row r="13" spans="1:13" ht="12" customHeight="1">
      <c r="A13" s="30">
        <v>7</v>
      </c>
      <c r="B13" s="31" t="s">
        <v>6</v>
      </c>
      <c r="C13" s="32">
        <v>78615</v>
      </c>
      <c r="D13" s="32">
        <v>94338</v>
      </c>
      <c r="E13" s="32">
        <v>157230</v>
      </c>
      <c r="F13" s="32">
        <v>176884</v>
      </c>
      <c r="G13" s="32">
        <v>4454</v>
      </c>
      <c r="H13" s="32">
        <v>350152002</v>
      </c>
      <c r="I13" s="33">
        <v>78615</v>
      </c>
      <c r="J13" s="33">
        <v>78615</v>
      </c>
      <c r="K13" s="33">
        <v>94338</v>
      </c>
      <c r="L13" s="32">
        <v>157230</v>
      </c>
      <c r="M13" s="33">
        <v>176884</v>
      </c>
    </row>
    <row r="14" spans="1:13" ht="12" customHeight="1">
      <c r="A14" s="30">
        <v>8</v>
      </c>
      <c r="B14" s="31" t="s">
        <v>7</v>
      </c>
      <c r="C14" s="32">
        <v>29920</v>
      </c>
      <c r="D14" s="32">
        <v>35904</v>
      </c>
      <c r="E14" s="32">
        <v>59840</v>
      </c>
      <c r="F14" s="32">
        <v>67320</v>
      </c>
      <c r="G14" s="32">
        <v>1186</v>
      </c>
      <c r="H14" s="32">
        <v>35485950</v>
      </c>
      <c r="I14" s="33">
        <v>29921</v>
      </c>
      <c r="J14" s="33">
        <v>40000</v>
      </c>
      <c r="K14" s="33">
        <v>50000</v>
      </c>
      <c r="L14" s="32">
        <v>95000</v>
      </c>
      <c r="M14" s="33">
        <v>110000</v>
      </c>
    </row>
    <row r="15" spans="1:13" ht="12" customHeight="1">
      <c r="A15" s="30">
        <v>9</v>
      </c>
      <c r="B15" s="31" t="s">
        <v>8</v>
      </c>
      <c r="C15" s="32">
        <v>50233</v>
      </c>
      <c r="D15" s="32">
        <v>60280</v>
      </c>
      <c r="E15" s="32">
        <v>100466</v>
      </c>
      <c r="F15" s="32">
        <v>113024</v>
      </c>
      <c r="G15" s="32">
        <v>1665</v>
      </c>
      <c r="H15" s="32">
        <v>83637562</v>
      </c>
      <c r="I15" s="33">
        <v>50233</v>
      </c>
      <c r="J15" s="33">
        <v>50233</v>
      </c>
      <c r="K15" s="33">
        <v>60280</v>
      </c>
      <c r="L15" s="32">
        <v>100466</v>
      </c>
      <c r="M15" s="33">
        <v>113024</v>
      </c>
    </row>
    <row r="16" spans="1:13" ht="12" customHeight="1">
      <c r="A16" s="30">
        <v>10</v>
      </c>
      <c r="B16" s="31" t="s">
        <v>9</v>
      </c>
      <c r="C16" s="32">
        <v>120785</v>
      </c>
      <c r="D16" s="32">
        <v>144942</v>
      </c>
      <c r="E16" s="32">
        <v>241570</v>
      </c>
      <c r="F16" s="32">
        <v>271766</v>
      </c>
      <c r="G16" s="32">
        <v>15504</v>
      </c>
      <c r="H16" s="32">
        <v>1872679456</v>
      </c>
      <c r="I16" s="33">
        <v>120787</v>
      </c>
      <c r="J16" s="33">
        <v>120785</v>
      </c>
      <c r="K16" s="33">
        <v>144942</v>
      </c>
      <c r="L16" s="32">
        <v>241570</v>
      </c>
      <c r="M16" s="33">
        <v>271766</v>
      </c>
    </row>
    <row r="17" spans="1:13" ht="12" customHeight="1">
      <c r="A17" s="8">
        <v>11</v>
      </c>
      <c r="B17" s="9" t="s">
        <v>10</v>
      </c>
      <c r="C17" s="4">
        <v>73060</v>
      </c>
      <c r="D17" s="4">
        <v>87672</v>
      </c>
      <c r="E17" s="5">
        <v>146120</v>
      </c>
      <c r="F17" s="5">
        <v>164385</v>
      </c>
      <c r="G17" s="5">
        <v>3161</v>
      </c>
      <c r="H17" s="5">
        <v>230935596</v>
      </c>
      <c r="I17" s="17">
        <v>73058</v>
      </c>
      <c r="J17" s="17">
        <v>73060</v>
      </c>
      <c r="K17" s="17">
        <v>87672</v>
      </c>
      <c r="L17" s="5">
        <v>146120</v>
      </c>
      <c r="M17" s="17">
        <v>164385</v>
      </c>
    </row>
    <row r="18" spans="1:13" ht="12" customHeight="1">
      <c r="A18" s="8">
        <v>12</v>
      </c>
      <c r="B18" s="9" t="s">
        <v>11</v>
      </c>
      <c r="C18" s="4">
        <v>79140</v>
      </c>
      <c r="D18" s="4">
        <v>94968</v>
      </c>
      <c r="E18" s="5">
        <v>158280</v>
      </c>
      <c r="F18" s="5">
        <v>178065</v>
      </c>
      <c r="G18" s="5">
        <v>3565</v>
      </c>
      <c r="H18" s="5">
        <v>282135135</v>
      </c>
      <c r="I18" s="17">
        <v>79140</v>
      </c>
      <c r="J18" s="17">
        <v>79140</v>
      </c>
      <c r="K18" s="17">
        <v>94968</v>
      </c>
      <c r="L18" s="5">
        <v>158280</v>
      </c>
      <c r="M18" s="17">
        <v>178065</v>
      </c>
    </row>
    <row r="19" spans="1:13" ht="12" customHeight="1">
      <c r="A19" s="8">
        <v>13</v>
      </c>
      <c r="B19" s="9" t="s">
        <v>12</v>
      </c>
      <c r="C19" s="4">
        <v>140940</v>
      </c>
      <c r="D19" s="4">
        <v>169128</v>
      </c>
      <c r="E19" s="5">
        <v>281880</v>
      </c>
      <c r="F19" s="5">
        <v>317115</v>
      </c>
      <c r="G19" s="5">
        <v>10778</v>
      </c>
      <c r="H19" s="5">
        <v>1519046604</v>
      </c>
      <c r="I19" s="17">
        <v>140940</v>
      </c>
      <c r="J19" s="17">
        <v>140940</v>
      </c>
      <c r="K19" s="17">
        <v>169128</v>
      </c>
      <c r="L19" s="5">
        <v>281880</v>
      </c>
      <c r="M19" s="17">
        <v>317115</v>
      </c>
    </row>
    <row r="20" spans="1:13" ht="12" customHeight="1">
      <c r="A20" s="8">
        <v>14</v>
      </c>
      <c r="B20" s="9" t="s">
        <v>13</v>
      </c>
      <c r="C20" s="4">
        <v>81280</v>
      </c>
      <c r="D20" s="4">
        <v>97536</v>
      </c>
      <c r="E20" s="5">
        <v>162560</v>
      </c>
      <c r="F20" s="5">
        <v>182880</v>
      </c>
      <c r="G20" s="5">
        <v>3552</v>
      </c>
      <c r="H20" s="5">
        <v>288708617</v>
      </c>
      <c r="I20" s="17">
        <v>81281</v>
      </c>
      <c r="J20" s="17">
        <v>81280</v>
      </c>
      <c r="K20" s="17">
        <v>97536</v>
      </c>
      <c r="L20" s="5">
        <v>162560</v>
      </c>
      <c r="M20" s="17">
        <v>182880</v>
      </c>
    </row>
    <row r="21" spans="1:13" ht="12" customHeight="1">
      <c r="A21" s="8">
        <v>15</v>
      </c>
      <c r="B21" s="9" t="s">
        <v>14</v>
      </c>
      <c r="C21" s="4">
        <v>85188</v>
      </c>
      <c r="D21" s="4">
        <v>102226</v>
      </c>
      <c r="E21" s="5">
        <v>170376</v>
      </c>
      <c r="F21" s="5">
        <v>191673</v>
      </c>
      <c r="G21" s="5">
        <v>1803</v>
      </c>
      <c r="H21" s="5">
        <v>153594288</v>
      </c>
      <c r="I21" s="17">
        <v>85188</v>
      </c>
      <c r="J21" s="17">
        <v>85188</v>
      </c>
      <c r="K21" s="17">
        <v>102226</v>
      </c>
      <c r="L21" s="5">
        <v>170376</v>
      </c>
      <c r="M21" s="17">
        <v>191673</v>
      </c>
    </row>
    <row r="22" spans="1:13" ht="12" customHeight="1">
      <c r="A22" s="30">
        <v>16</v>
      </c>
      <c r="B22" s="31" t="s">
        <v>15</v>
      </c>
      <c r="C22" s="32">
        <v>76265</v>
      </c>
      <c r="D22" s="32">
        <v>91518</v>
      </c>
      <c r="E22" s="32">
        <v>152530</v>
      </c>
      <c r="F22" s="32">
        <v>171596</v>
      </c>
      <c r="G22" s="32">
        <v>2555</v>
      </c>
      <c r="H22" s="32">
        <v>194856666</v>
      </c>
      <c r="I22" s="33">
        <v>76265</v>
      </c>
      <c r="J22" s="33">
        <v>76265</v>
      </c>
      <c r="K22" s="33">
        <v>91518</v>
      </c>
      <c r="L22" s="32">
        <v>152530</v>
      </c>
      <c r="M22" s="33">
        <v>171596</v>
      </c>
    </row>
    <row r="23" spans="1:13" ht="12" customHeight="1">
      <c r="A23" s="30">
        <v>17</v>
      </c>
      <c r="B23" s="31" t="s">
        <v>16</v>
      </c>
      <c r="C23" s="32">
        <v>106604</v>
      </c>
      <c r="D23" s="32">
        <v>127925</v>
      </c>
      <c r="E23" s="32">
        <v>213208</v>
      </c>
      <c r="F23" s="32">
        <v>239859</v>
      </c>
      <c r="G23" s="32">
        <v>4060</v>
      </c>
      <c r="H23" s="32">
        <v>432811065</v>
      </c>
      <c r="I23" s="33">
        <v>106604</v>
      </c>
      <c r="J23" s="33">
        <v>106604</v>
      </c>
      <c r="K23" s="33">
        <v>127925</v>
      </c>
      <c r="L23" s="32">
        <v>213208</v>
      </c>
      <c r="M23" s="33">
        <v>239859</v>
      </c>
    </row>
    <row r="24" spans="1:13" ht="12" customHeight="1">
      <c r="A24" s="30">
        <v>18</v>
      </c>
      <c r="B24" s="31" t="s">
        <v>17</v>
      </c>
      <c r="C24" s="32">
        <v>70440</v>
      </c>
      <c r="D24" s="32">
        <v>84528</v>
      </c>
      <c r="E24" s="32">
        <v>140880</v>
      </c>
      <c r="F24" s="32">
        <v>158490</v>
      </c>
      <c r="G24" s="32">
        <v>3014</v>
      </c>
      <c r="H24" s="32">
        <v>212300600</v>
      </c>
      <c r="I24" s="33">
        <v>70438</v>
      </c>
      <c r="J24" s="33">
        <v>70440</v>
      </c>
      <c r="K24" s="33">
        <v>84528</v>
      </c>
      <c r="L24" s="32">
        <v>140880</v>
      </c>
      <c r="M24" s="33">
        <v>158490</v>
      </c>
    </row>
    <row r="25" spans="1:13" ht="12" customHeight="1">
      <c r="A25" s="30">
        <v>19</v>
      </c>
      <c r="B25" s="31" t="s">
        <v>18</v>
      </c>
      <c r="C25" s="32">
        <v>75775</v>
      </c>
      <c r="D25" s="32">
        <v>90930</v>
      </c>
      <c r="E25" s="32">
        <v>151550</v>
      </c>
      <c r="F25" s="32">
        <v>170494</v>
      </c>
      <c r="G25" s="32">
        <v>3678</v>
      </c>
      <c r="H25" s="32">
        <v>278703010</v>
      </c>
      <c r="I25" s="33">
        <v>75776</v>
      </c>
      <c r="J25" s="33">
        <v>75775</v>
      </c>
      <c r="K25" s="33">
        <v>90930</v>
      </c>
      <c r="L25" s="32">
        <v>151550</v>
      </c>
      <c r="M25" s="33">
        <v>170494</v>
      </c>
    </row>
    <row r="26" spans="1:13" ht="12" customHeight="1">
      <c r="A26" s="30">
        <v>20</v>
      </c>
      <c r="B26" s="31" t="s">
        <v>19</v>
      </c>
      <c r="C26" s="32">
        <v>76540</v>
      </c>
      <c r="D26" s="32">
        <v>91848</v>
      </c>
      <c r="E26" s="32">
        <v>153080</v>
      </c>
      <c r="F26" s="32">
        <v>172215</v>
      </c>
      <c r="G26" s="32">
        <v>3697</v>
      </c>
      <c r="H26" s="32">
        <v>282971235</v>
      </c>
      <c r="I26" s="33">
        <v>76541</v>
      </c>
      <c r="J26" s="33">
        <v>76540</v>
      </c>
      <c r="K26" s="33">
        <v>91848</v>
      </c>
      <c r="L26" s="32">
        <v>153080</v>
      </c>
      <c r="M26" s="33">
        <v>172215</v>
      </c>
    </row>
    <row r="27" spans="1:13" ht="12" customHeight="1">
      <c r="A27" s="8">
        <v>21</v>
      </c>
      <c r="B27" s="9" t="s">
        <v>20</v>
      </c>
      <c r="C27" s="4">
        <v>66753</v>
      </c>
      <c r="D27" s="4">
        <v>80104</v>
      </c>
      <c r="E27" s="5">
        <v>133506</v>
      </c>
      <c r="F27" s="5">
        <v>150194</v>
      </c>
      <c r="G27" s="5">
        <v>4846</v>
      </c>
      <c r="H27" s="5">
        <v>323486646</v>
      </c>
      <c r="I27" s="17">
        <v>66753</v>
      </c>
      <c r="J27" s="17">
        <v>66753</v>
      </c>
      <c r="K27" s="17">
        <v>80104</v>
      </c>
      <c r="L27" s="5">
        <v>133506</v>
      </c>
      <c r="M27" s="17">
        <v>150194</v>
      </c>
    </row>
    <row r="28" spans="1:13" ht="12" customHeight="1">
      <c r="A28" s="8">
        <v>22</v>
      </c>
      <c r="B28" s="9" t="s">
        <v>21</v>
      </c>
      <c r="C28" s="4">
        <v>89535</v>
      </c>
      <c r="D28" s="4">
        <v>107442</v>
      </c>
      <c r="E28" s="5">
        <v>179070</v>
      </c>
      <c r="F28" s="5">
        <v>201454</v>
      </c>
      <c r="G28" s="5">
        <v>6004</v>
      </c>
      <c r="H28" s="5">
        <v>537560200</v>
      </c>
      <c r="I28" s="17">
        <v>89534</v>
      </c>
      <c r="J28" s="17">
        <v>89535</v>
      </c>
      <c r="K28" s="17">
        <v>107442</v>
      </c>
      <c r="L28" s="5">
        <v>179070</v>
      </c>
      <c r="M28" s="17">
        <v>201454</v>
      </c>
    </row>
    <row r="29" spans="1:13" ht="12" customHeight="1">
      <c r="A29" s="8">
        <v>23</v>
      </c>
      <c r="B29" s="9" t="s">
        <v>22</v>
      </c>
      <c r="C29" s="4">
        <v>78140</v>
      </c>
      <c r="D29" s="4">
        <v>93768</v>
      </c>
      <c r="E29" s="5">
        <v>156280</v>
      </c>
      <c r="F29" s="5">
        <v>175815</v>
      </c>
      <c r="G29" s="5">
        <v>3469</v>
      </c>
      <c r="H29" s="5">
        <v>271066289</v>
      </c>
      <c r="I29" s="17">
        <v>78140</v>
      </c>
      <c r="J29" s="17">
        <v>78140</v>
      </c>
      <c r="K29" s="17">
        <v>93768</v>
      </c>
      <c r="L29" s="5">
        <v>156280</v>
      </c>
      <c r="M29" s="17">
        <v>175815</v>
      </c>
    </row>
    <row r="30" spans="1:13" ht="12" customHeight="1">
      <c r="A30" s="8">
        <v>24</v>
      </c>
      <c r="B30" s="9" t="s">
        <v>23</v>
      </c>
      <c r="C30" s="4">
        <v>85904</v>
      </c>
      <c r="D30" s="4">
        <v>103085</v>
      </c>
      <c r="E30" s="5">
        <v>171808</v>
      </c>
      <c r="F30" s="5">
        <v>193284</v>
      </c>
      <c r="G30" s="5">
        <v>8943</v>
      </c>
      <c r="H30" s="5">
        <v>768241560</v>
      </c>
      <c r="I30" s="17">
        <v>85904</v>
      </c>
      <c r="J30" s="17">
        <v>85904</v>
      </c>
      <c r="K30" s="17">
        <v>103085</v>
      </c>
      <c r="L30" s="5">
        <v>171808</v>
      </c>
      <c r="M30" s="17">
        <v>193284</v>
      </c>
    </row>
    <row r="31" spans="1:13" ht="12" customHeight="1">
      <c r="A31" s="10">
        <v>25</v>
      </c>
      <c r="B31" s="11" t="s">
        <v>24</v>
      </c>
      <c r="C31" s="5">
        <v>51085</v>
      </c>
      <c r="D31" s="5">
        <v>61302</v>
      </c>
      <c r="E31" s="5">
        <v>102170</v>
      </c>
      <c r="F31" s="5">
        <v>114941</v>
      </c>
      <c r="G31" s="5">
        <v>975</v>
      </c>
      <c r="H31" s="5">
        <v>49805807</v>
      </c>
      <c r="I31" s="17">
        <v>51083</v>
      </c>
      <c r="J31" s="17">
        <v>51085</v>
      </c>
      <c r="K31" s="17">
        <v>61302</v>
      </c>
      <c r="L31" s="5">
        <v>102170</v>
      </c>
      <c r="M31" s="17">
        <v>114941</v>
      </c>
    </row>
    <row r="32" spans="1:13" ht="12" customHeight="1">
      <c r="A32" s="30">
        <v>26</v>
      </c>
      <c r="B32" s="31" t="s">
        <v>25</v>
      </c>
      <c r="C32" s="32">
        <v>68210</v>
      </c>
      <c r="D32" s="32">
        <v>81852</v>
      </c>
      <c r="E32" s="32">
        <v>136420</v>
      </c>
      <c r="F32" s="32">
        <v>153473</v>
      </c>
      <c r="G32" s="32">
        <v>2381</v>
      </c>
      <c r="H32" s="32">
        <v>162407430</v>
      </c>
      <c r="I32" s="33">
        <v>68210</v>
      </c>
      <c r="J32" s="33">
        <v>68210</v>
      </c>
      <c r="K32" s="33">
        <v>81852</v>
      </c>
      <c r="L32" s="32">
        <v>136420</v>
      </c>
      <c r="M32" s="33">
        <v>153473</v>
      </c>
    </row>
    <row r="33" spans="1:13" ht="12" customHeight="1">
      <c r="A33" s="30">
        <v>27</v>
      </c>
      <c r="B33" s="31" t="s">
        <v>26</v>
      </c>
      <c r="C33" s="32">
        <v>101117</v>
      </c>
      <c r="D33" s="32">
        <v>121340</v>
      </c>
      <c r="E33" s="32">
        <v>202234</v>
      </c>
      <c r="F33" s="32">
        <v>227513</v>
      </c>
      <c r="G33" s="32">
        <v>13517</v>
      </c>
      <c r="H33" s="32">
        <v>1366798560</v>
      </c>
      <c r="I33" s="33">
        <v>101117</v>
      </c>
      <c r="J33" s="33">
        <v>101117</v>
      </c>
      <c r="K33" s="33">
        <v>121340</v>
      </c>
      <c r="L33" s="32">
        <v>202234</v>
      </c>
      <c r="M33" s="33">
        <v>227513</v>
      </c>
    </row>
    <row r="34" spans="1:13" ht="12" customHeight="1">
      <c r="A34" s="30">
        <v>28</v>
      </c>
      <c r="B34" s="31" t="s">
        <v>27</v>
      </c>
      <c r="C34" s="32">
        <v>144750</v>
      </c>
      <c r="D34" s="32">
        <v>173700</v>
      </c>
      <c r="E34" s="32">
        <v>289500</v>
      </c>
      <c r="F34" s="32">
        <v>325688</v>
      </c>
      <c r="G34" s="32">
        <v>157000</v>
      </c>
      <c r="H34" s="32">
        <v>22726420400</v>
      </c>
      <c r="I34" s="33">
        <v>144754</v>
      </c>
      <c r="J34" s="33">
        <v>144750</v>
      </c>
      <c r="K34" s="33">
        <v>173700</v>
      </c>
      <c r="L34" s="32">
        <v>289500</v>
      </c>
      <c r="M34" s="33">
        <v>325688</v>
      </c>
    </row>
    <row r="35" spans="1:13" ht="12" customHeight="1">
      <c r="A35" s="30">
        <v>29</v>
      </c>
      <c r="B35" s="31" t="s">
        <v>28</v>
      </c>
      <c r="C35" s="32">
        <v>43909</v>
      </c>
      <c r="D35" s="32">
        <v>52691</v>
      </c>
      <c r="E35" s="32">
        <v>87818</v>
      </c>
      <c r="F35" s="32">
        <v>98795</v>
      </c>
      <c r="G35" s="32">
        <v>1085</v>
      </c>
      <c r="H35" s="32">
        <v>47641162</v>
      </c>
      <c r="I35" s="33">
        <v>43909</v>
      </c>
      <c r="J35" s="33">
        <v>43909</v>
      </c>
      <c r="K35" s="33">
        <v>52691</v>
      </c>
      <c r="L35" s="32">
        <v>95000</v>
      </c>
      <c r="M35" s="33">
        <v>110000</v>
      </c>
    </row>
    <row r="36" spans="1:13" ht="12" customHeight="1">
      <c r="A36" s="30">
        <v>30</v>
      </c>
      <c r="B36" s="31" t="s">
        <v>29</v>
      </c>
      <c r="C36" s="32">
        <v>68865</v>
      </c>
      <c r="D36" s="32">
        <v>82638</v>
      </c>
      <c r="E36" s="32">
        <v>137730</v>
      </c>
      <c r="F36" s="32">
        <v>154946</v>
      </c>
      <c r="G36" s="32">
        <v>2708</v>
      </c>
      <c r="H36" s="32">
        <v>186492556</v>
      </c>
      <c r="I36" s="33">
        <v>68867</v>
      </c>
      <c r="J36" s="33">
        <v>68865</v>
      </c>
      <c r="K36" s="33">
        <v>82638</v>
      </c>
      <c r="L36" s="32">
        <v>137730</v>
      </c>
      <c r="M36" s="33">
        <v>154946</v>
      </c>
    </row>
    <row r="37" spans="1:13" ht="12" customHeight="1">
      <c r="A37" s="8">
        <v>31</v>
      </c>
      <c r="B37" s="9" t="s">
        <v>30</v>
      </c>
      <c r="C37" s="4">
        <v>48130</v>
      </c>
      <c r="D37" s="4">
        <v>57756</v>
      </c>
      <c r="E37" s="5">
        <v>96260</v>
      </c>
      <c r="F37" s="5">
        <v>108293</v>
      </c>
      <c r="G37" s="5">
        <v>1712</v>
      </c>
      <c r="H37" s="5">
        <v>82398735</v>
      </c>
      <c r="I37" s="17">
        <v>48130</v>
      </c>
      <c r="J37" s="17">
        <v>48130</v>
      </c>
      <c r="K37" s="17">
        <v>57756</v>
      </c>
      <c r="L37" s="5">
        <v>96260</v>
      </c>
      <c r="M37" s="17">
        <v>110000</v>
      </c>
    </row>
    <row r="38" spans="1:13" ht="12" customHeight="1">
      <c r="A38" s="8">
        <v>32</v>
      </c>
      <c r="B38" s="9" t="s">
        <v>31</v>
      </c>
      <c r="C38" s="4">
        <v>63713</v>
      </c>
      <c r="D38" s="4">
        <v>76456</v>
      </c>
      <c r="E38" s="5">
        <v>127426</v>
      </c>
      <c r="F38" s="5">
        <v>143354</v>
      </c>
      <c r="G38" s="5">
        <v>1157</v>
      </c>
      <c r="H38" s="5">
        <v>73716395</v>
      </c>
      <c r="I38" s="17">
        <v>63713</v>
      </c>
      <c r="J38" s="17">
        <v>63713</v>
      </c>
      <c r="K38" s="17">
        <v>76456</v>
      </c>
      <c r="L38" s="5">
        <v>127426</v>
      </c>
      <c r="M38" s="17">
        <v>143354</v>
      </c>
    </row>
    <row r="39" spans="1:13" ht="12" customHeight="1">
      <c r="A39" s="8">
        <v>33</v>
      </c>
      <c r="B39" s="9" t="s">
        <v>32</v>
      </c>
      <c r="C39" s="4">
        <v>44650</v>
      </c>
      <c r="D39" s="4">
        <v>53580</v>
      </c>
      <c r="E39" s="5">
        <v>89300</v>
      </c>
      <c r="F39" s="5">
        <v>100463</v>
      </c>
      <c r="G39" s="5">
        <v>2504</v>
      </c>
      <c r="H39" s="5">
        <v>111803240</v>
      </c>
      <c r="I39" s="17">
        <v>44650</v>
      </c>
      <c r="J39" s="17">
        <v>44650</v>
      </c>
      <c r="K39" s="17">
        <v>53580</v>
      </c>
      <c r="L39" s="5">
        <v>95000</v>
      </c>
      <c r="M39" s="17">
        <v>110000</v>
      </c>
    </row>
    <row r="40" spans="1:13" ht="12" customHeight="1">
      <c r="A40" s="8">
        <v>34</v>
      </c>
      <c r="B40" s="9" t="s">
        <v>33</v>
      </c>
      <c r="C40" s="4">
        <v>89331</v>
      </c>
      <c r="D40" s="4">
        <v>107197</v>
      </c>
      <c r="E40" s="5">
        <v>178662</v>
      </c>
      <c r="F40" s="5">
        <v>200995</v>
      </c>
      <c r="G40" s="5">
        <v>9030</v>
      </c>
      <c r="H40" s="5">
        <v>806659505</v>
      </c>
      <c r="I40" s="17">
        <v>89331</v>
      </c>
      <c r="J40" s="17">
        <v>89331</v>
      </c>
      <c r="K40" s="17">
        <v>107197</v>
      </c>
      <c r="L40" s="5">
        <v>178662</v>
      </c>
      <c r="M40" s="17">
        <v>200995</v>
      </c>
    </row>
    <row r="41" spans="1:13" ht="12" customHeight="1">
      <c r="A41" s="8">
        <v>35</v>
      </c>
      <c r="B41" s="9" t="s">
        <v>34</v>
      </c>
      <c r="C41" s="4">
        <v>51849</v>
      </c>
      <c r="D41" s="4">
        <v>62219</v>
      </c>
      <c r="E41" s="5">
        <v>103698</v>
      </c>
      <c r="F41" s="5">
        <v>116660</v>
      </c>
      <c r="G41" s="5">
        <v>1210</v>
      </c>
      <c r="H41" s="5">
        <v>62737754</v>
      </c>
      <c r="I41" s="17">
        <v>51849</v>
      </c>
      <c r="J41" s="17">
        <v>51849</v>
      </c>
      <c r="K41" s="17">
        <v>62219</v>
      </c>
      <c r="L41" s="5">
        <v>103698</v>
      </c>
      <c r="M41" s="17">
        <v>116660</v>
      </c>
    </row>
    <row r="42" spans="1:13" ht="12" customHeight="1">
      <c r="A42" s="30">
        <v>36</v>
      </c>
      <c r="B42" s="31" t="s">
        <v>35</v>
      </c>
      <c r="C42" s="32">
        <v>73115</v>
      </c>
      <c r="D42" s="32">
        <v>87738</v>
      </c>
      <c r="E42" s="32">
        <v>146230</v>
      </c>
      <c r="F42" s="32">
        <v>164509</v>
      </c>
      <c r="G42" s="32">
        <v>905</v>
      </c>
      <c r="H42" s="32">
        <v>66170580</v>
      </c>
      <c r="I42" s="33">
        <v>73117</v>
      </c>
      <c r="J42" s="33">
        <v>73115</v>
      </c>
      <c r="K42" s="33">
        <v>87738</v>
      </c>
      <c r="L42" s="32">
        <v>146230</v>
      </c>
      <c r="M42" s="33">
        <v>164509</v>
      </c>
    </row>
    <row r="43" spans="1:13" ht="12" customHeight="1">
      <c r="A43" s="30">
        <v>37</v>
      </c>
      <c r="B43" s="31" t="s">
        <v>36</v>
      </c>
      <c r="C43" s="32">
        <v>101800</v>
      </c>
      <c r="D43" s="32">
        <v>122160</v>
      </c>
      <c r="E43" s="32">
        <v>203600</v>
      </c>
      <c r="F43" s="32">
        <v>229050</v>
      </c>
      <c r="G43" s="32">
        <v>1179</v>
      </c>
      <c r="H43" s="32">
        <v>120022225</v>
      </c>
      <c r="I43" s="33">
        <v>101800</v>
      </c>
      <c r="J43" s="33">
        <v>101800</v>
      </c>
      <c r="K43" s="33">
        <v>122160</v>
      </c>
      <c r="L43" s="32">
        <v>203600</v>
      </c>
      <c r="M43" s="33">
        <v>229050</v>
      </c>
    </row>
    <row r="44" spans="1:13" ht="12" customHeight="1">
      <c r="A44" s="30">
        <v>38</v>
      </c>
      <c r="B44" s="31" t="s">
        <v>37</v>
      </c>
      <c r="C44" s="32">
        <v>47142</v>
      </c>
      <c r="D44" s="32">
        <v>56570</v>
      </c>
      <c r="E44" s="32">
        <v>94284</v>
      </c>
      <c r="F44" s="32">
        <v>106070</v>
      </c>
      <c r="G44" s="32">
        <v>326</v>
      </c>
      <c r="H44" s="32">
        <v>15368130</v>
      </c>
      <c r="I44" s="33">
        <v>47142</v>
      </c>
      <c r="J44" s="33">
        <v>47142</v>
      </c>
      <c r="K44" s="33">
        <v>56570</v>
      </c>
      <c r="L44" s="32">
        <v>95000</v>
      </c>
      <c r="M44" s="33">
        <v>110000</v>
      </c>
    </row>
    <row r="45" spans="1:13" ht="12" customHeight="1">
      <c r="A45" s="30">
        <v>39</v>
      </c>
      <c r="B45" s="31" t="s">
        <v>38</v>
      </c>
      <c r="C45" s="32">
        <v>48535</v>
      </c>
      <c r="D45" s="32">
        <v>58242</v>
      </c>
      <c r="E45" s="32">
        <v>97070</v>
      </c>
      <c r="F45" s="32">
        <v>109204</v>
      </c>
      <c r="G45" s="32">
        <v>1147</v>
      </c>
      <c r="H45" s="32">
        <v>55669730</v>
      </c>
      <c r="I45" s="33">
        <v>48535</v>
      </c>
      <c r="J45" s="33">
        <v>48535</v>
      </c>
      <c r="K45" s="33">
        <v>58242</v>
      </c>
      <c r="L45" s="32">
        <v>97070</v>
      </c>
      <c r="M45" s="33">
        <v>110000</v>
      </c>
    </row>
    <row r="46" spans="1:13" ht="12" customHeight="1">
      <c r="A46" s="30">
        <v>40</v>
      </c>
      <c r="B46" s="31" t="s">
        <v>39</v>
      </c>
      <c r="C46" s="32">
        <v>110420</v>
      </c>
      <c r="D46" s="32">
        <v>132504</v>
      </c>
      <c r="E46" s="32">
        <v>220840</v>
      </c>
      <c r="F46" s="32">
        <v>248445</v>
      </c>
      <c r="G46" s="32">
        <v>18562</v>
      </c>
      <c r="H46" s="32">
        <v>2049623575</v>
      </c>
      <c r="I46" s="33">
        <v>110420</v>
      </c>
      <c r="J46" s="33">
        <v>110420</v>
      </c>
      <c r="K46" s="33">
        <v>132504</v>
      </c>
      <c r="L46" s="32">
        <v>220840</v>
      </c>
      <c r="M46" s="33">
        <v>248445</v>
      </c>
    </row>
    <row r="47" spans="1:13" ht="12" customHeight="1">
      <c r="A47" s="8">
        <v>41</v>
      </c>
      <c r="B47" s="9" t="s">
        <v>40</v>
      </c>
      <c r="C47" s="4">
        <v>112235</v>
      </c>
      <c r="D47" s="4">
        <v>134682</v>
      </c>
      <c r="E47" s="5">
        <v>224470</v>
      </c>
      <c r="F47" s="5">
        <v>252529</v>
      </c>
      <c r="G47" s="5">
        <v>3813</v>
      </c>
      <c r="H47" s="5">
        <v>427950259</v>
      </c>
      <c r="I47" s="17">
        <v>112235</v>
      </c>
      <c r="J47" s="17">
        <v>112235</v>
      </c>
      <c r="K47" s="17">
        <v>134682</v>
      </c>
      <c r="L47" s="5">
        <v>224470</v>
      </c>
      <c r="M47" s="17">
        <v>252529</v>
      </c>
    </row>
    <row r="48" spans="1:13" ht="12" customHeight="1">
      <c r="A48" s="8">
        <v>42</v>
      </c>
      <c r="B48" s="9" t="s">
        <v>41</v>
      </c>
      <c r="C48" s="4">
        <v>63100</v>
      </c>
      <c r="D48" s="4">
        <v>75720</v>
      </c>
      <c r="E48" s="5">
        <v>126200</v>
      </c>
      <c r="F48" s="5">
        <v>141975</v>
      </c>
      <c r="G48" s="5">
        <v>1825</v>
      </c>
      <c r="H48" s="5">
        <v>115156711</v>
      </c>
      <c r="I48" s="17">
        <v>63100</v>
      </c>
      <c r="J48" s="17">
        <v>63100</v>
      </c>
      <c r="K48" s="17">
        <v>75720</v>
      </c>
      <c r="L48" s="5">
        <v>126200</v>
      </c>
      <c r="M48" s="17">
        <v>141975</v>
      </c>
    </row>
    <row r="49" spans="1:13" ht="12" customHeight="1">
      <c r="A49" s="8">
        <v>43</v>
      </c>
      <c r="B49" s="9" t="s">
        <v>42</v>
      </c>
      <c r="C49" s="4">
        <v>44781</v>
      </c>
      <c r="D49" s="4">
        <v>53737</v>
      </c>
      <c r="E49" s="5">
        <v>89562</v>
      </c>
      <c r="F49" s="5">
        <v>100757</v>
      </c>
      <c r="G49" s="5">
        <v>503</v>
      </c>
      <c r="H49" s="5">
        <v>22524612</v>
      </c>
      <c r="I49" s="17">
        <v>44781</v>
      </c>
      <c r="J49" s="17">
        <v>44781</v>
      </c>
      <c r="K49" s="17">
        <v>53737</v>
      </c>
      <c r="L49" s="5">
        <v>95000</v>
      </c>
      <c r="M49" s="17">
        <v>110000</v>
      </c>
    </row>
    <row r="50" spans="1:13" ht="12" customHeight="1">
      <c r="A50" s="8">
        <v>44</v>
      </c>
      <c r="B50" s="9" t="s">
        <v>43</v>
      </c>
      <c r="C50" s="4">
        <v>51822</v>
      </c>
      <c r="D50" s="4">
        <v>62186</v>
      </c>
      <c r="E50" s="5">
        <v>103644</v>
      </c>
      <c r="F50" s="5">
        <v>116600</v>
      </c>
      <c r="G50" s="5">
        <v>1393</v>
      </c>
      <c r="H50" s="5">
        <v>72188384</v>
      </c>
      <c r="I50" s="17">
        <v>51822</v>
      </c>
      <c r="J50" s="17">
        <v>51822</v>
      </c>
      <c r="K50" s="17">
        <v>62186</v>
      </c>
      <c r="L50" s="5">
        <v>103644</v>
      </c>
      <c r="M50" s="17">
        <v>116600</v>
      </c>
    </row>
    <row r="51" spans="1:13" ht="12" customHeight="1">
      <c r="A51" s="12">
        <v>45</v>
      </c>
      <c r="B51" s="13" t="s">
        <v>44</v>
      </c>
      <c r="C51" s="23">
        <v>61865</v>
      </c>
      <c r="D51" s="23">
        <v>74238</v>
      </c>
      <c r="E51" s="24">
        <v>123730</v>
      </c>
      <c r="F51" s="24">
        <v>139196</v>
      </c>
      <c r="G51" s="24">
        <v>4776</v>
      </c>
      <c r="H51" s="24">
        <v>295464975</v>
      </c>
      <c r="I51" s="25">
        <v>61865</v>
      </c>
      <c r="J51" s="25">
        <v>61865</v>
      </c>
      <c r="K51" s="25">
        <v>74238</v>
      </c>
      <c r="L51" s="24">
        <v>123730</v>
      </c>
      <c r="M51" s="25">
        <v>139196</v>
      </c>
    </row>
    <row r="52" spans="1:12" s="43" customFormat="1" ht="12">
      <c r="A52" s="42" t="s">
        <v>115</v>
      </c>
      <c r="B52" s="42"/>
      <c r="C52" s="42"/>
      <c r="D52" s="42"/>
      <c r="E52" s="2"/>
      <c r="F52" s="42"/>
      <c r="G52" s="42"/>
      <c r="H52" s="2"/>
      <c r="I52" s="42"/>
      <c r="J52" s="42"/>
      <c r="K52" s="42"/>
      <c r="L52" s="42"/>
    </row>
    <row r="53" spans="1:12" s="43" customFormat="1" ht="12">
      <c r="A53" s="44" t="s">
        <v>116</v>
      </c>
      <c r="B53" s="42"/>
      <c r="C53" s="42"/>
      <c r="D53" s="42"/>
      <c r="E53" s="2"/>
      <c r="F53" s="42"/>
      <c r="G53" s="42"/>
      <c r="H53" s="2"/>
      <c r="I53" s="42"/>
      <c r="J53" s="42"/>
      <c r="K53" s="42"/>
      <c r="L53" s="42"/>
    </row>
    <row r="54" spans="1:8" s="43" customFormat="1" ht="12">
      <c r="A54" s="44" t="s">
        <v>118</v>
      </c>
      <c r="C54" s="42"/>
      <c r="E54" s="3"/>
      <c r="H54" s="3"/>
    </row>
    <row r="55" spans="1:8" s="43" customFormat="1" ht="12">
      <c r="A55" s="44" t="s">
        <v>227</v>
      </c>
      <c r="E55" s="3"/>
      <c r="H55" s="3"/>
    </row>
    <row r="56" spans="1:8" s="43" customFormat="1" ht="12">
      <c r="A56" s="44" t="s">
        <v>119</v>
      </c>
      <c r="E56" s="3"/>
      <c r="H56" s="3"/>
    </row>
    <row r="57" spans="1:11" s="43" customFormat="1" ht="12">
      <c r="A57" s="44" t="s">
        <v>120</v>
      </c>
      <c r="E57" s="3"/>
      <c r="H57" s="3"/>
      <c r="K57" s="3"/>
    </row>
    <row r="58" spans="1:8" s="43" customFormat="1" ht="12">
      <c r="A58" s="45" t="s">
        <v>117</v>
      </c>
      <c r="E58" s="3"/>
      <c r="H58" s="3"/>
    </row>
  </sheetData>
  <sheetProtection/>
  <mergeCells count="7">
    <mergeCell ref="I3:I6"/>
    <mergeCell ref="A3:B6"/>
    <mergeCell ref="D3:D6"/>
    <mergeCell ref="E3:E6"/>
    <mergeCell ref="F3:F6"/>
    <mergeCell ref="G3:G6"/>
    <mergeCell ref="H3:H6"/>
  </mergeCells>
  <hyperlinks>
    <hyperlink ref="J6" r:id="rId1" display="Stat. § 77-3501.01(1)"/>
    <hyperlink ref="K6" r:id="rId2" display="Stat. § 77-3501.01(2)"/>
    <hyperlink ref="L6" r:id="rId3" display="Stat. § 77-3505.02(1)"/>
    <hyperlink ref="M6" r:id="rId4" display="Stat.§ 77-3505.02(2)"/>
    <hyperlink ref="C6" r:id="rId5" display="Stat. § 77-3506.02"/>
  </hyperlinks>
  <printOptions horizontalCentered="1"/>
  <pageMargins left="0.25" right="0.25" top="0.5" bottom="0.25" header="0" footer="0.25"/>
  <pageSetup fitToHeight="1" fitToWidth="1" horizontalDpi="300" verticalDpi="300" orientation="landscape" scale="74" r:id="rId6"/>
  <headerFooter alignWithMargins="0">
    <oddFooter>&amp;C&amp;"Times New Roman,Regular"Nebraska Department of Revenue, Property Assessment Division  2014 Annual Report &amp;R&amp;"Times New Roman,Regular"Table 26D, Page 213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H66" sqref="H66"/>
    </sheetView>
  </sheetViews>
  <sheetFormatPr defaultColWidth="9.140625" defaultRowHeight="12.75"/>
  <cols>
    <col min="1" max="1" width="3.00390625" style="0" customWidth="1"/>
    <col min="2" max="2" width="14.57421875" style="0" bestFit="1" customWidth="1"/>
    <col min="3" max="3" width="13.8515625" style="0" bestFit="1" customWidth="1"/>
    <col min="4" max="4" width="9.28125" style="0" bestFit="1" customWidth="1"/>
    <col min="5" max="5" width="9.28125" style="3" bestFit="1" customWidth="1"/>
    <col min="6" max="6" width="9.28125" style="0" bestFit="1" customWidth="1"/>
    <col min="7" max="7" width="9.8515625" style="0" bestFit="1" customWidth="1"/>
    <col min="8" max="8" width="12.7109375" style="3" customWidth="1"/>
    <col min="9" max="9" width="11.8515625" style="0" bestFit="1" customWidth="1"/>
    <col min="10" max="10" width="15.8515625" style="0" bestFit="1" customWidth="1"/>
    <col min="11" max="11" width="16.28125" style="0" bestFit="1" customWidth="1"/>
    <col min="12" max="12" width="15.8515625" style="0" bestFit="1" customWidth="1"/>
    <col min="13" max="13" width="15.7109375" style="0" customWidth="1"/>
  </cols>
  <sheetData>
    <row r="1" spans="1:13" s="29" customFormat="1" ht="18.75" customHeight="1">
      <c r="A1" s="26" t="s">
        <v>226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  <c r="M1" s="27"/>
    </row>
    <row r="2" spans="1:13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  <c r="M2" s="27"/>
    </row>
    <row r="3" spans="1:13" ht="12.75">
      <c r="A3" s="67" t="s">
        <v>103</v>
      </c>
      <c r="B3" s="68"/>
      <c r="C3" s="14" t="s">
        <v>94</v>
      </c>
      <c r="D3" s="73" t="s">
        <v>104</v>
      </c>
      <c r="E3" s="73" t="s">
        <v>105</v>
      </c>
      <c r="F3" s="73" t="s">
        <v>106</v>
      </c>
      <c r="G3" s="73" t="s">
        <v>107</v>
      </c>
      <c r="H3" s="73" t="s">
        <v>108</v>
      </c>
      <c r="I3" s="64" t="s">
        <v>109</v>
      </c>
      <c r="J3" s="18" t="s">
        <v>98</v>
      </c>
      <c r="K3" s="18" t="s">
        <v>98</v>
      </c>
      <c r="L3" s="20" t="s">
        <v>98</v>
      </c>
      <c r="M3" s="21" t="s">
        <v>98</v>
      </c>
    </row>
    <row r="4" spans="1:13" ht="12.75" customHeight="1">
      <c r="A4" s="69"/>
      <c r="B4" s="70"/>
      <c r="C4" s="15" t="s">
        <v>95</v>
      </c>
      <c r="D4" s="74"/>
      <c r="E4" s="74"/>
      <c r="F4" s="74"/>
      <c r="G4" s="74"/>
      <c r="H4" s="74"/>
      <c r="I4" s="65"/>
      <c r="J4" s="19" t="s">
        <v>101</v>
      </c>
      <c r="K4" s="19" t="s">
        <v>101</v>
      </c>
      <c r="L4" s="22" t="s">
        <v>99</v>
      </c>
      <c r="M4" s="16" t="s">
        <v>99</v>
      </c>
    </row>
    <row r="5" spans="1:13" ht="12.75">
      <c r="A5" s="69"/>
      <c r="B5" s="70"/>
      <c r="C5" s="15" t="s">
        <v>96</v>
      </c>
      <c r="D5" s="74"/>
      <c r="E5" s="74"/>
      <c r="F5" s="74"/>
      <c r="G5" s="74"/>
      <c r="H5" s="74"/>
      <c r="I5" s="65"/>
      <c r="J5" s="19" t="s">
        <v>97</v>
      </c>
      <c r="K5" s="19" t="s">
        <v>102</v>
      </c>
      <c r="L5" s="22" t="s">
        <v>97</v>
      </c>
      <c r="M5" s="16" t="s">
        <v>100</v>
      </c>
    </row>
    <row r="6" spans="1:13" ht="12.75">
      <c r="A6" s="71"/>
      <c r="B6" s="72"/>
      <c r="C6" s="34" t="s">
        <v>114</v>
      </c>
      <c r="D6" s="75"/>
      <c r="E6" s="75"/>
      <c r="F6" s="75"/>
      <c r="G6" s="75"/>
      <c r="H6" s="75"/>
      <c r="I6" s="66"/>
      <c r="J6" s="35" t="s">
        <v>110</v>
      </c>
      <c r="K6" s="34" t="s">
        <v>111</v>
      </c>
      <c r="L6" s="34" t="s">
        <v>112</v>
      </c>
      <c r="M6" s="34" t="s">
        <v>113</v>
      </c>
    </row>
    <row r="7" spans="1:13" ht="12" customHeight="1">
      <c r="A7" s="10">
        <v>46</v>
      </c>
      <c r="B7" s="11" t="s">
        <v>45</v>
      </c>
      <c r="C7" s="5">
        <v>37412</v>
      </c>
      <c r="D7" s="5">
        <v>44894</v>
      </c>
      <c r="E7" s="5">
        <v>74824</v>
      </c>
      <c r="F7" s="5">
        <v>84177</v>
      </c>
      <c r="G7" s="5">
        <v>353</v>
      </c>
      <c r="H7" s="5">
        <v>13206418</v>
      </c>
      <c r="I7" s="17">
        <v>37412</v>
      </c>
      <c r="J7" s="17">
        <v>40000</v>
      </c>
      <c r="K7" s="17">
        <v>50000</v>
      </c>
      <c r="L7" s="5">
        <v>95000</v>
      </c>
      <c r="M7" s="17">
        <v>110000</v>
      </c>
    </row>
    <row r="8" spans="1:13" ht="12" customHeight="1">
      <c r="A8" s="10">
        <v>47</v>
      </c>
      <c r="B8" s="11" t="s">
        <v>46</v>
      </c>
      <c r="C8" s="5">
        <v>85155</v>
      </c>
      <c r="D8" s="5">
        <v>102186</v>
      </c>
      <c r="E8" s="5">
        <v>170310</v>
      </c>
      <c r="F8" s="5">
        <v>191599</v>
      </c>
      <c r="G8" s="5">
        <v>2736</v>
      </c>
      <c r="H8" s="5">
        <v>232984287</v>
      </c>
      <c r="I8" s="17">
        <v>85155</v>
      </c>
      <c r="J8" s="17">
        <v>85155</v>
      </c>
      <c r="K8" s="17">
        <v>102186</v>
      </c>
      <c r="L8" s="5">
        <v>170310</v>
      </c>
      <c r="M8" s="17">
        <v>191599</v>
      </c>
    </row>
    <row r="9" spans="1:13" ht="12" customHeight="1">
      <c r="A9" s="10">
        <v>48</v>
      </c>
      <c r="B9" s="11" t="s">
        <v>47</v>
      </c>
      <c r="C9" s="5">
        <v>60494</v>
      </c>
      <c r="D9" s="5">
        <v>72593</v>
      </c>
      <c r="E9" s="5">
        <v>120988</v>
      </c>
      <c r="F9" s="5">
        <v>136112</v>
      </c>
      <c r="G9" s="5">
        <v>3642</v>
      </c>
      <c r="H9" s="5">
        <v>220317514</v>
      </c>
      <c r="I9" s="17">
        <v>60494</v>
      </c>
      <c r="J9" s="17">
        <v>60494</v>
      </c>
      <c r="K9" s="17">
        <v>72593</v>
      </c>
      <c r="L9" s="5">
        <v>120988</v>
      </c>
      <c r="M9" s="17">
        <v>136112</v>
      </c>
    </row>
    <row r="10" spans="1:13" ht="12" customHeight="1">
      <c r="A10" s="10">
        <v>49</v>
      </c>
      <c r="B10" s="11" t="s">
        <v>48</v>
      </c>
      <c r="C10" s="5">
        <v>64835</v>
      </c>
      <c r="D10" s="5">
        <v>77802</v>
      </c>
      <c r="E10" s="5">
        <v>129670</v>
      </c>
      <c r="F10" s="5">
        <v>145879</v>
      </c>
      <c r="G10" s="5">
        <v>1965</v>
      </c>
      <c r="H10" s="5">
        <v>127399970</v>
      </c>
      <c r="I10" s="17">
        <v>64835</v>
      </c>
      <c r="J10" s="17">
        <v>64835</v>
      </c>
      <c r="K10" s="17">
        <v>77802</v>
      </c>
      <c r="L10" s="5">
        <v>129670</v>
      </c>
      <c r="M10" s="17">
        <v>145879</v>
      </c>
    </row>
    <row r="11" spans="1:13" ht="12" customHeight="1">
      <c r="A11" s="10">
        <v>50</v>
      </c>
      <c r="B11" s="11" t="s">
        <v>49</v>
      </c>
      <c r="C11" s="5">
        <v>99165</v>
      </c>
      <c r="D11" s="5">
        <v>118998</v>
      </c>
      <c r="E11" s="5">
        <v>198330</v>
      </c>
      <c r="F11" s="5">
        <v>223121</v>
      </c>
      <c r="G11" s="5">
        <v>2787</v>
      </c>
      <c r="H11" s="5">
        <v>276372350</v>
      </c>
      <c r="I11" s="17">
        <v>99165</v>
      </c>
      <c r="J11" s="17">
        <v>99165</v>
      </c>
      <c r="K11" s="17">
        <v>118998</v>
      </c>
      <c r="L11" s="5">
        <v>198330</v>
      </c>
      <c r="M11" s="17">
        <v>223121</v>
      </c>
    </row>
    <row r="12" spans="1:13" ht="12" customHeight="1">
      <c r="A12" s="30">
        <v>51</v>
      </c>
      <c r="B12" s="31" t="s">
        <v>50</v>
      </c>
      <c r="C12" s="32">
        <v>83440</v>
      </c>
      <c r="D12" s="32">
        <v>100128</v>
      </c>
      <c r="E12" s="32">
        <v>166880</v>
      </c>
      <c r="F12" s="32">
        <v>187740</v>
      </c>
      <c r="G12" s="32">
        <v>4325</v>
      </c>
      <c r="H12" s="32">
        <v>360876010</v>
      </c>
      <c r="I12" s="33">
        <v>83440</v>
      </c>
      <c r="J12" s="33">
        <v>83440</v>
      </c>
      <c r="K12" s="33">
        <v>100128</v>
      </c>
      <c r="L12" s="32">
        <v>166880</v>
      </c>
      <c r="M12" s="33">
        <v>187740</v>
      </c>
    </row>
    <row r="13" spans="1:13" ht="12" customHeight="1">
      <c r="A13" s="30">
        <v>52</v>
      </c>
      <c r="B13" s="31" t="s">
        <v>51</v>
      </c>
      <c r="C13" s="32">
        <v>36763</v>
      </c>
      <c r="D13" s="32">
        <v>44116</v>
      </c>
      <c r="E13" s="32">
        <v>73526</v>
      </c>
      <c r="F13" s="32">
        <v>82717</v>
      </c>
      <c r="G13" s="32">
        <v>444</v>
      </c>
      <c r="H13" s="32">
        <v>16322580</v>
      </c>
      <c r="I13" s="33">
        <v>36763</v>
      </c>
      <c r="J13" s="33">
        <v>40000</v>
      </c>
      <c r="K13" s="33">
        <v>50000</v>
      </c>
      <c r="L13" s="32">
        <v>95000</v>
      </c>
      <c r="M13" s="33">
        <v>110000</v>
      </c>
    </row>
    <row r="14" spans="1:13" ht="12" customHeight="1">
      <c r="A14" s="30">
        <v>53</v>
      </c>
      <c r="B14" s="31" t="s">
        <v>52</v>
      </c>
      <c r="C14" s="32">
        <v>60870</v>
      </c>
      <c r="D14" s="32">
        <v>73044</v>
      </c>
      <c r="E14" s="32">
        <v>121740</v>
      </c>
      <c r="F14" s="32">
        <v>136958</v>
      </c>
      <c r="G14" s="32">
        <v>1846</v>
      </c>
      <c r="H14" s="32">
        <v>112368405</v>
      </c>
      <c r="I14" s="33">
        <v>60871</v>
      </c>
      <c r="J14" s="33">
        <v>60870</v>
      </c>
      <c r="K14" s="33">
        <v>73044</v>
      </c>
      <c r="L14" s="32">
        <v>121740</v>
      </c>
      <c r="M14" s="33">
        <v>136958</v>
      </c>
    </row>
    <row r="15" spans="1:13" ht="12" customHeight="1">
      <c r="A15" s="30">
        <v>54</v>
      </c>
      <c r="B15" s="31" t="s">
        <v>53</v>
      </c>
      <c r="C15" s="32">
        <v>53585</v>
      </c>
      <c r="D15" s="32">
        <v>64302</v>
      </c>
      <c r="E15" s="32">
        <v>107170</v>
      </c>
      <c r="F15" s="32">
        <v>120566</v>
      </c>
      <c r="G15" s="32">
        <v>3644</v>
      </c>
      <c r="H15" s="32">
        <v>195255720</v>
      </c>
      <c r="I15" s="33">
        <v>53583</v>
      </c>
      <c r="J15" s="33">
        <v>53585</v>
      </c>
      <c r="K15" s="33">
        <v>64302</v>
      </c>
      <c r="L15" s="32">
        <v>107170</v>
      </c>
      <c r="M15" s="33">
        <v>120566</v>
      </c>
    </row>
    <row r="16" spans="1:13" ht="12" customHeight="1">
      <c r="A16" s="30">
        <v>55</v>
      </c>
      <c r="B16" s="31" t="s">
        <v>54</v>
      </c>
      <c r="C16" s="32">
        <v>153900</v>
      </c>
      <c r="D16" s="32">
        <v>184680</v>
      </c>
      <c r="E16" s="32">
        <v>307800</v>
      </c>
      <c r="F16" s="32">
        <v>346275</v>
      </c>
      <c r="G16" s="32">
        <v>88722</v>
      </c>
      <c r="H16" s="32">
        <v>13651418800</v>
      </c>
      <c r="I16" s="33">
        <v>153867</v>
      </c>
      <c r="J16" s="33">
        <v>153900</v>
      </c>
      <c r="K16" s="33">
        <v>184680</v>
      </c>
      <c r="L16" s="32">
        <v>307800</v>
      </c>
      <c r="M16" s="33">
        <v>346275</v>
      </c>
    </row>
    <row r="17" spans="1:13" ht="12" customHeight="1">
      <c r="A17" s="10">
        <v>56</v>
      </c>
      <c r="B17" s="11" t="s">
        <v>55</v>
      </c>
      <c r="C17" s="5">
        <v>104195</v>
      </c>
      <c r="D17" s="5">
        <v>125034</v>
      </c>
      <c r="E17" s="5">
        <v>208390</v>
      </c>
      <c r="F17" s="5">
        <v>234439</v>
      </c>
      <c r="G17" s="5">
        <v>13716</v>
      </c>
      <c r="H17" s="5">
        <v>1429122411</v>
      </c>
      <c r="I17" s="17">
        <v>104194</v>
      </c>
      <c r="J17" s="17">
        <v>104195</v>
      </c>
      <c r="K17" s="17">
        <v>125034</v>
      </c>
      <c r="L17" s="5">
        <v>208390</v>
      </c>
      <c r="M17" s="17">
        <v>234439</v>
      </c>
    </row>
    <row r="18" spans="1:13" ht="12" customHeight="1">
      <c r="A18" s="10">
        <v>57</v>
      </c>
      <c r="B18" s="11" t="s">
        <v>56</v>
      </c>
      <c r="C18" s="5">
        <v>69945</v>
      </c>
      <c r="D18" s="5">
        <v>83934</v>
      </c>
      <c r="E18" s="5">
        <v>139890</v>
      </c>
      <c r="F18" s="5">
        <v>157376</v>
      </c>
      <c r="G18" s="5">
        <v>348</v>
      </c>
      <c r="H18" s="5">
        <v>24340933</v>
      </c>
      <c r="I18" s="17">
        <v>69945</v>
      </c>
      <c r="J18" s="17">
        <v>69945</v>
      </c>
      <c r="K18" s="17">
        <v>83934</v>
      </c>
      <c r="L18" s="5">
        <v>139890</v>
      </c>
      <c r="M18" s="17">
        <v>157376</v>
      </c>
    </row>
    <row r="19" spans="1:13" ht="12" customHeight="1">
      <c r="A19" s="10">
        <v>58</v>
      </c>
      <c r="B19" s="11" t="s">
        <v>57</v>
      </c>
      <c r="C19" s="5">
        <v>67088</v>
      </c>
      <c r="D19" s="5">
        <v>80506</v>
      </c>
      <c r="E19" s="5">
        <v>134176</v>
      </c>
      <c r="F19" s="5">
        <v>150948</v>
      </c>
      <c r="G19" s="5">
        <v>441</v>
      </c>
      <c r="H19" s="5">
        <v>29585620</v>
      </c>
      <c r="I19" s="17">
        <v>67088</v>
      </c>
      <c r="J19" s="17">
        <v>67088</v>
      </c>
      <c r="K19" s="17">
        <v>80506</v>
      </c>
      <c r="L19" s="5">
        <v>134176</v>
      </c>
      <c r="M19" s="17">
        <v>150948</v>
      </c>
    </row>
    <row r="20" spans="1:13" ht="12" customHeight="1">
      <c r="A20" s="10">
        <v>59</v>
      </c>
      <c r="B20" s="11" t="s">
        <v>58</v>
      </c>
      <c r="C20" s="5">
        <v>102152</v>
      </c>
      <c r="D20" s="5">
        <v>122582</v>
      </c>
      <c r="E20" s="5">
        <v>204304</v>
      </c>
      <c r="F20" s="5">
        <v>229842</v>
      </c>
      <c r="G20" s="5">
        <v>11775</v>
      </c>
      <c r="H20" s="5">
        <v>1202836266</v>
      </c>
      <c r="I20" s="17">
        <v>102152</v>
      </c>
      <c r="J20" s="17">
        <v>102152</v>
      </c>
      <c r="K20" s="17">
        <v>122582</v>
      </c>
      <c r="L20" s="5">
        <v>204304</v>
      </c>
      <c r="M20" s="17">
        <v>229842</v>
      </c>
    </row>
    <row r="21" spans="1:13" ht="12" customHeight="1">
      <c r="A21" s="10">
        <v>60</v>
      </c>
      <c r="B21" s="11" t="s">
        <v>59</v>
      </c>
      <c r="C21" s="5">
        <v>56123</v>
      </c>
      <c r="D21" s="5">
        <v>67348</v>
      </c>
      <c r="E21" s="5">
        <v>112246</v>
      </c>
      <c r="F21" s="5">
        <v>126277</v>
      </c>
      <c r="G21" s="5">
        <v>191</v>
      </c>
      <c r="H21" s="5">
        <v>10719561</v>
      </c>
      <c r="I21" s="17">
        <v>56123</v>
      </c>
      <c r="J21" s="17">
        <v>56123</v>
      </c>
      <c r="K21" s="17">
        <v>67348</v>
      </c>
      <c r="L21" s="5">
        <v>112246</v>
      </c>
      <c r="M21" s="17">
        <v>126277</v>
      </c>
    </row>
    <row r="22" spans="1:13" ht="12" customHeight="1">
      <c r="A22" s="30">
        <v>61</v>
      </c>
      <c r="B22" s="31" t="s">
        <v>60</v>
      </c>
      <c r="C22" s="32">
        <v>87795</v>
      </c>
      <c r="D22" s="32">
        <v>105354</v>
      </c>
      <c r="E22" s="32">
        <v>175590</v>
      </c>
      <c r="F22" s="32">
        <v>197539</v>
      </c>
      <c r="G22" s="32">
        <v>3512</v>
      </c>
      <c r="H22" s="32">
        <v>308333185</v>
      </c>
      <c r="I22" s="33">
        <v>87794</v>
      </c>
      <c r="J22" s="33">
        <v>87795</v>
      </c>
      <c r="K22" s="33">
        <v>105354</v>
      </c>
      <c r="L22" s="32">
        <v>175590</v>
      </c>
      <c r="M22" s="33">
        <v>197539</v>
      </c>
    </row>
    <row r="23" spans="1:13" ht="12" customHeight="1">
      <c r="A23" s="30">
        <v>62</v>
      </c>
      <c r="B23" s="31" t="s">
        <v>61</v>
      </c>
      <c r="C23" s="32">
        <v>60415</v>
      </c>
      <c r="D23" s="32">
        <v>72498</v>
      </c>
      <c r="E23" s="32">
        <v>120830</v>
      </c>
      <c r="F23" s="32">
        <v>135934</v>
      </c>
      <c r="G23" s="32">
        <v>2377</v>
      </c>
      <c r="H23" s="32">
        <v>143601629</v>
      </c>
      <c r="I23" s="33">
        <v>60413</v>
      </c>
      <c r="J23" s="33">
        <v>60415</v>
      </c>
      <c r="K23" s="33">
        <v>72498</v>
      </c>
      <c r="L23" s="32">
        <v>120830</v>
      </c>
      <c r="M23" s="33">
        <v>135934</v>
      </c>
    </row>
    <row r="24" spans="1:13" ht="12" customHeight="1">
      <c r="A24" s="30">
        <v>63</v>
      </c>
      <c r="B24" s="31" t="s">
        <v>62</v>
      </c>
      <c r="C24" s="32">
        <v>60790</v>
      </c>
      <c r="D24" s="32">
        <v>72948</v>
      </c>
      <c r="E24" s="32">
        <v>121580</v>
      </c>
      <c r="F24" s="32">
        <v>136778</v>
      </c>
      <c r="G24" s="32">
        <v>1654</v>
      </c>
      <c r="H24" s="32">
        <v>100549185</v>
      </c>
      <c r="I24" s="33">
        <v>60792</v>
      </c>
      <c r="J24" s="33">
        <v>60790</v>
      </c>
      <c r="K24" s="33">
        <v>72948</v>
      </c>
      <c r="L24" s="32">
        <v>121580</v>
      </c>
      <c r="M24" s="33">
        <v>136778</v>
      </c>
    </row>
    <row r="25" spans="1:13" ht="12" customHeight="1">
      <c r="A25" s="30">
        <v>64</v>
      </c>
      <c r="B25" s="31" t="s">
        <v>63</v>
      </c>
      <c r="C25" s="32">
        <v>70269</v>
      </c>
      <c r="D25" s="32">
        <v>84323</v>
      </c>
      <c r="E25" s="32">
        <v>140538</v>
      </c>
      <c r="F25" s="32">
        <v>158105</v>
      </c>
      <c r="G25" s="32">
        <v>3040</v>
      </c>
      <c r="H25" s="32">
        <v>213619190</v>
      </c>
      <c r="I25" s="33">
        <v>70269</v>
      </c>
      <c r="J25" s="33">
        <v>70269</v>
      </c>
      <c r="K25" s="33">
        <v>84323</v>
      </c>
      <c r="L25" s="32">
        <v>140538</v>
      </c>
      <c r="M25" s="33">
        <v>158105</v>
      </c>
    </row>
    <row r="26" spans="1:13" ht="12" customHeight="1">
      <c r="A26" s="30">
        <v>65</v>
      </c>
      <c r="B26" s="31" t="s">
        <v>64</v>
      </c>
      <c r="C26" s="32">
        <v>42915</v>
      </c>
      <c r="D26" s="32">
        <v>51498</v>
      </c>
      <c r="E26" s="32">
        <v>85830</v>
      </c>
      <c r="F26" s="32">
        <v>96559</v>
      </c>
      <c r="G26" s="32">
        <v>2360</v>
      </c>
      <c r="H26" s="32">
        <v>101274780</v>
      </c>
      <c r="I26" s="33">
        <v>42913</v>
      </c>
      <c r="J26" s="33">
        <v>42915</v>
      </c>
      <c r="K26" s="33">
        <v>51498</v>
      </c>
      <c r="L26" s="32">
        <v>95000</v>
      </c>
      <c r="M26" s="33">
        <v>110000</v>
      </c>
    </row>
    <row r="27" spans="1:13" ht="12" customHeight="1">
      <c r="A27" s="10">
        <v>66</v>
      </c>
      <c r="B27" s="11" t="s">
        <v>65</v>
      </c>
      <c r="C27" s="5">
        <v>100820</v>
      </c>
      <c r="D27" s="5">
        <v>120984</v>
      </c>
      <c r="E27" s="5">
        <v>201640</v>
      </c>
      <c r="F27" s="5">
        <v>226845</v>
      </c>
      <c r="G27" s="5">
        <v>6335</v>
      </c>
      <c r="H27" s="5">
        <v>638663140</v>
      </c>
      <c r="I27" s="17">
        <v>100815</v>
      </c>
      <c r="J27" s="17">
        <v>100820</v>
      </c>
      <c r="K27" s="17">
        <v>120984</v>
      </c>
      <c r="L27" s="5">
        <v>201640</v>
      </c>
      <c r="M27" s="17">
        <v>226845</v>
      </c>
    </row>
    <row r="28" spans="1:13" ht="12" customHeight="1">
      <c r="A28" s="10">
        <v>67</v>
      </c>
      <c r="B28" s="11" t="s">
        <v>66</v>
      </c>
      <c r="C28" s="5">
        <v>40905</v>
      </c>
      <c r="D28" s="5">
        <v>49086</v>
      </c>
      <c r="E28" s="5">
        <v>81810</v>
      </c>
      <c r="F28" s="5">
        <v>92036</v>
      </c>
      <c r="G28" s="5">
        <v>1497</v>
      </c>
      <c r="H28" s="5">
        <v>61231305</v>
      </c>
      <c r="I28" s="17">
        <v>40903</v>
      </c>
      <c r="J28" s="17">
        <v>40905</v>
      </c>
      <c r="K28" s="17">
        <v>50000</v>
      </c>
      <c r="L28" s="5">
        <v>95000</v>
      </c>
      <c r="M28" s="17">
        <v>110000</v>
      </c>
    </row>
    <row r="29" spans="1:13" ht="12" customHeight="1">
      <c r="A29" s="10">
        <v>68</v>
      </c>
      <c r="B29" s="11" t="s">
        <v>67</v>
      </c>
      <c r="C29" s="5">
        <v>82268</v>
      </c>
      <c r="D29" s="5">
        <v>98722</v>
      </c>
      <c r="E29" s="5">
        <v>164536</v>
      </c>
      <c r="F29" s="5">
        <v>185103</v>
      </c>
      <c r="G29" s="5">
        <v>1287</v>
      </c>
      <c r="H29" s="5">
        <v>105879371</v>
      </c>
      <c r="I29" s="17">
        <v>82268</v>
      </c>
      <c r="J29" s="17">
        <v>82268</v>
      </c>
      <c r="K29" s="17">
        <v>98722</v>
      </c>
      <c r="L29" s="5">
        <v>164536</v>
      </c>
      <c r="M29" s="17">
        <v>185103</v>
      </c>
    </row>
    <row r="30" spans="1:13" ht="12" customHeight="1">
      <c r="A30" s="10">
        <v>69</v>
      </c>
      <c r="B30" s="11" t="s">
        <v>68</v>
      </c>
      <c r="C30" s="5">
        <v>98991</v>
      </c>
      <c r="D30" s="5">
        <v>118789</v>
      </c>
      <c r="E30" s="5">
        <v>197982</v>
      </c>
      <c r="F30" s="5">
        <v>222730</v>
      </c>
      <c r="G30" s="5">
        <v>3797</v>
      </c>
      <c r="H30" s="5">
        <v>375868149</v>
      </c>
      <c r="I30" s="17">
        <v>98991</v>
      </c>
      <c r="J30" s="17">
        <v>98991</v>
      </c>
      <c r="K30" s="17">
        <v>118789</v>
      </c>
      <c r="L30" s="5">
        <v>197982</v>
      </c>
      <c r="M30" s="17">
        <v>222730</v>
      </c>
    </row>
    <row r="31" spans="1:13" ht="12" customHeight="1">
      <c r="A31" s="10">
        <v>70</v>
      </c>
      <c r="B31" s="11" t="s">
        <v>69</v>
      </c>
      <c r="C31" s="5">
        <v>87775</v>
      </c>
      <c r="D31" s="5">
        <v>105330</v>
      </c>
      <c r="E31" s="5">
        <v>175550</v>
      </c>
      <c r="F31" s="5">
        <v>197494</v>
      </c>
      <c r="G31" s="5">
        <v>2461</v>
      </c>
      <c r="H31" s="5">
        <v>216008380</v>
      </c>
      <c r="I31" s="17">
        <v>87773</v>
      </c>
      <c r="J31" s="17">
        <v>87775</v>
      </c>
      <c r="K31" s="17">
        <v>105330</v>
      </c>
      <c r="L31" s="5">
        <v>175550</v>
      </c>
      <c r="M31" s="17">
        <v>197494</v>
      </c>
    </row>
    <row r="32" spans="1:13" ht="12" customHeight="1">
      <c r="A32" s="30">
        <v>71</v>
      </c>
      <c r="B32" s="31" t="s">
        <v>70</v>
      </c>
      <c r="C32" s="32">
        <v>126035</v>
      </c>
      <c r="D32" s="32">
        <v>151242</v>
      </c>
      <c r="E32" s="32">
        <v>252070</v>
      </c>
      <c r="F32" s="32">
        <v>283579</v>
      </c>
      <c r="G32" s="32">
        <v>11772</v>
      </c>
      <c r="H32" s="32">
        <v>1483697853</v>
      </c>
      <c r="I32" s="33">
        <v>126036</v>
      </c>
      <c r="J32" s="33">
        <v>126035</v>
      </c>
      <c r="K32" s="33">
        <v>151242</v>
      </c>
      <c r="L32" s="32">
        <v>252070</v>
      </c>
      <c r="M32" s="33">
        <v>283579</v>
      </c>
    </row>
    <row r="33" spans="1:13" ht="12" customHeight="1">
      <c r="A33" s="30">
        <v>72</v>
      </c>
      <c r="B33" s="31" t="s">
        <v>71</v>
      </c>
      <c r="C33" s="32">
        <v>87130</v>
      </c>
      <c r="D33" s="32">
        <v>104556</v>
      </c>
      <c r="E33" s="32">
        <v>174260</v>
      </c>
      <c r="F33" s="32">
        <v>196043</v>
      </c>
      <c r="G33" s="32">
        <v>2246</v>
      </c>
      <c r="H33" s="32">
        <v>195697430</v>
      </c>
      <c r="I33" s="33">
        <v>87132</v>
      </c>
      <c r="J33" s="33">
        <v>87130</v>
      </c>
      <c r="K33" s="33">
        <v>104556</v>
      </c>
      <c r="L33" s="32">
        <v>174260</v>
      </c>
      <c r="M33" s="33">
        <v>196043</v>
      </c>
    </row>
    <row r="34" spans="1:13" ht="12" customHeight="1">
      <c r="A34" s="30">
        <v>73</v>
      </c>
      <c r="B34" s="31" t="s">
        <v>72</v>
      </c>
      <c r="C34" s="32">
        <v>70256</v>
      </c>
      <c r="D34" s="32">
        <v>84307</v>
      </c>
      <c r="E34" s="32">
        <v>140512</v>
      </c>
      <c r="F34" s="32">
        <v>158076</v>
      </c>
      <c r="G34" s="32">
        <v>4539</v>
      </c>
      <c r="H34" s="32">
        <v>318891867</v>
      </c>
      <c r="I34" s="33">
        <v>70256</v>
      </c>
      <c r="J34" s="33">
        <v>70256</v>
      </c>
      <c r="K34" s="33">
        <v>84307</v>
      </c>
      <c r="L34" s="32">
        <v>140512</v>
      </c>
      <c r="M34" s="33">
        <v>158076</v>
      </c>
    </row>
    <row r="35" spans="1:13" ht="12" customHeight="1">
      <c r="A35" s="30">
        <v>74</v>
      </c>
      <c r="B35" s="31" t="s">
        <v>73</v>
      </c>
      <c r="C35" s="32">
        <v>47870</v>
      </c>
      <c r="D35" s="32">
        <v>57444</v>
      </c>
      <c r="E35" s="32">
        <v>95740</v>
      </c>
      <c r="F35" s="32">
        <v>107708</v>
      </c>
      <c r="G35" s="32">
        <v>4079</v>
      </c>
      <c r="H35" s="32">
        <v>195260162</v>
      </c>
      <c r="I35" s="33">
        <v>47870</v>
      </c>
      <c r="J35" s="33">
        <v>47870</v>
      </c>
      <c r="K35" s="33">
        <v>57444</v>
      </c>
      <c r="L35" s="32">
        <v>95740</v>
      </c>
      <c r="M35" s="33">
        <v>110000</v>
      </c>
    </row>
    <row r="36" spans="1:13" ht="12" customHeight="1">
      <c r="A36" s="30">
        <v>75</v>
      </c>
      <c r="B36" s="31" t="s">
        <v>74</v>
      </c>
      <c r="C36" s="32">
        <v>41062</v>
      </c>
      <c r="D36" s="32">
        <v>49274</v>
      </c>
      <c r="E36" s="32">
        <v>82124</v>
      </c>
      <c r="F36" s="32">
        <v>92390</v>
      </c>
      <c r="G36" s="32">
        <v>851</v>
      </c>
      <c r="H36" s="32">
        <v>34944180</v>
      </c>
      <c r="I36" s="33">
        <v>41062</v>
      </c>
      <c r="J36" s="33">
        <v>41062</v>
      </c>
      <c r="K36" s="33">
        <v>50000</v>
      </c>
      <c r="L36" s="32">
        <v>95000</v>
      </c>
      <c r="M36" s="33">
        <v>110000</v>
      </c>
    </row>
    <row r="37" spans="1:13" ht="12" customHeight="1">
      <c r="A37" s="10">
        <v>76</v>
      </c>
      <c r="B37" s="11" t="s">
        <v>75</v>
      </c>
      <c r="C37" s="5">
        <v>84092</v>
      </c>
      <c r="D37" s="5">
        <v>100910</v>
      </c>
      <c r="E37" s="5">
        <v>168184</v>
      </c>
      <c r="F37" s="5">
        <v>189207</v>
      </c>
      <c r="G37" s="5">
        <v>5158</v>
      </c>
      <c r="H37" s="5">
        <v>433746550</v>
      </c>
      <c r="I37" s="17">
        <v>84092</v>
      </c>
      <c r="J37" s="17">
        <v>84092</v>
      </c>
      <c r="K37" s="17">
        <v>100910</v>
      </c>
      <c r="L37" s="5">
        <v>168184</v>
      </c>
      <c r="M37" s="17">
        <v>189207</v>
      </c>
    </row>
    <row r="38" spans="1:13" ht="12" customHeight="1">
      <c r="A38" s="10">
        <v>77</v>
      </c>
      <c r="B38" s="11" t="s">
        <v>76</v>
      </c>
      <c r="C38" s="5">
        <v>167351</v>
      </c>
      <c r="D38" s="5">
        <v>200821</v>
      </c>
      <c r="E38" s="5">
        <v>334702</v>
      </c>
      <c r="F38" s="5">
        <v>376540</v>
      </c>
      <c r="G38" s="5">
        <v>50735</v>
      </c>
      <c r="H38" s="5">
        <v>8490556882</v>
      </c>
      <c r="I38" s="17">
        <v>167351</v>
      </c>
      <c r="J38" s="17">
        <v>167351</v>
      </c>
      <c r="K38" s="17">
        <v>200821</v>
      </c>
      <c r="L38" s="5">
        <v>334702</v>
      </c>
      <c r="M38" s="17">
        <v>376540</v>
      </c>
    </row>
    <row r="39" spans="1:13" ht="12" customHeight="1">
      <c r="A39" s="10">
        <v>78</v>
      </c>
      <c r="B39" s="11" t="s">
        <v>77</v>
      </c>
      <c r="C39" s="5">
        <v>140473</v>
      </c>
      <c r="D39" s="5">
        <v>168568</v>
      </c>
      <c r="E39" s="5">
        <v>280946</v>
      </c>
      <c r="F39" s="5">
        <v>316064</v>
      </c>
      <c r="G39" s="5">
        <v>8582</v>
      </c>
      <c r="H39" s="5">
        <v>1205540890</v>
      </c>
      <c r="I39" s="17">
        <v>140473</v>
      </c>
      <c r="J39" s="17">
        <v>140473</v>
      </c>
      <c r="K39" s="17">
        <v>168568</v>
      </c>
      <c r="L39" s="5">
        <v>280946</v>
      </c>
      <c r="M39" s="17">
        <v>316064</v>
      </c>
    </row>
    <row r="40" spans="1:13" ht="12" customHeight="1">
      <c r="A40" s="10">
        <v>79</v>
      </c>
      <c r="B40" s="11" t="s">
        <v>78</v>
      </c>
      <c r="C40" s="5">
        <v>91192</v>
      </c>
      <c r="D40" s="5">
        <v>109430</v>
      </c>
      <c r="E40" s="5">
        <v>182384</v>
      </c>
      <c r="F40" s="5">
        <v>205182</v>
      </c>
      <c r="G40" s="5">
        <v>14029</v>
      </c>
      <c r="H40" s="5">
        <v>1279331896</v>
      </c>
      <c r="I40" s="17">
        <v>91192</v>
      </c>
      <c r="J40" s="17">
        <v>91192</v>
      </c>
      <c r="K40" s="17">
        <v>109430</v>
      </c>
      <c r="L40" s="5">
        <v>182384</v>
      </c>
      <c r="M40" s="17">
        <v>205182</v>
      </c>
    </row>
    <row r="41" spans="1:13" ht="12" customHeight="1">
      <c r="A41" s="10">
        <v>80</v>
      </c>
      <c r="B41" s="11" t="s">
        <v>79</v>
      </c>
      <c r="C41" s="5">
        <v>136432</v>
      </c>
      <c r="D41" s="5">
        <v>163718</v>
      </c>
      <c r="E41" s="5">
        <v>272864</v>
      </c>
      <c r="F41" s="5">
        <v>306972</v>
      </c>
      <c r="G41" s="5">
        <v>6021</v>
      </c>
      <c r="H41" s="5">
        <v>821458118</v>
      </c>
      <c r="I41" s="17">
        <v>136432</v>
      </c>
      <c r="J41" s="17">
        <v>136432</v>
      </c>
      <c r="K41" s="17">
        <v>163718</v>
      </c>
      <c r="L41" s="5">
        <v>272864</v>
      </c>
      <c r="M41" s="17">
        <v>306972</v>
      </c>
    </row>
    <row r="42" spans="1:13" ht="12" customHeight="1">
      <c r="A42" s="30">
        <v>81</v>
      </c>
      <c r="B42" s="31" t="s">
        <v>80</v>
      </c>
      <c r="C42" s="32">
        <v>45982</v>
      </c>
      <c r="D42" s="32">
        <v>55178</v>
      </c>
      <c r="E42" s="32">
        <v>91964</v>
      </c>
      <c r="F42" s="32">
        <v>103460</v>
      </c>
      <c r="G42" s="32">
        <v>2676</v>
      </c>
      <c r="H42" s="32">
        <v>123048599</v>
      </c>
      <c r="I42" s="33">
        <v>45982</v>
      </c>
      <c r="J42" s="33">
        <v>45982</v>
      </c>
      <c r="K42" s="33">
        <v>55178</v>
      </c>
      <c r="L42" s="32">
        <v>95000</v>
      </c>
      <c r="M42" s="33">
        <v>110000</v>
      </c>
    </row>
    <row r="43" spans="1:13" ht="12" customHeight="1">
      <c r="A43" s="30">
        <v>82</v>
      </c>
      <c r="B43" s="31" t="s">
        <v>81</v>
      </c>
      <c r="C43" s="32">
        <v>57192</v>
      </c>
      <c r="D43" s="32">
        <v>68630</v>
      </c>
      <c r="E43" s="32">
        <v>114384</v>
      </c>
      <c r="F43" s="32">
        <v>128682</v>
      </c>
      <c r="G43" s="32">
        <v>1487</v>
      </c>
      <c r="H43" s="32">
        <v>85045135</v>
      </c>
      <c r="I43" s="33">
        <v>57192</v>
      </c>
      <c r="J43" s="33">
        <v>57192</v>
      </c>
      <c r="K43" s="33">
        <v>68630</v>
      </c>
      <c r="L43" s="32">
        <v>114384</v>
      </c>
      <c r="M43" s="33">
        <v>128682</v>
      </c>
    </row>
    <row r="44" spans="1:13" ht="12" customHeight="1">
      <c r="A44" s="30">
        <v>83</v>
      </c>
      <c r="B44" s="31" t="s">
        <v>82</v>
      </c>
      <c r="C44" s="32">
        <v>56711</v>
      </c>
      <c r="D44" s="32">
        <v>68053</v>
      </c>
      <c r="E44" s="32">
        <v>113422</v>
      </c>
      <c r="F44" s="32">
        <v>127600</v>
      </c>
      <c r="G44" s="32">
        <v>746</v>
      </c>
      <c r="H44" s="32">
        <v>42306392</v>
      </c>
      <c r="I44" s="33">
        <v>56711</v>
      </c>
      <c r="J44" s="33">
        <v>56711</v>
      </c>
      <c r="K44" s="33">
        <v>68053</v>
      </c>
      <c r="L44" s="32">
        <v>113422</v>
      </c>
      <c r="M44" s="33">
        <v>127600</v>
      </c>
    </row>
    <row r="45" spans="1:13" ht="12" customHeight="1">
      <c r="A45" s="30">
        <v>84</v>
      </c>
      <c r="B45" s="31" t="s">
        <v>83</v>
      </c>
      <c r="C45" s="32">
        <v>94575</v>
      </c>
      <c r="D45" s="32">
        <v>113490</v>
      </c>
      <c r="E45" s="32">
        <v>189150</v>
      </c>
      <c r="F45" s="32">
        <v>212794</v>
      </c>
      <c r="G45" s="32">
        <v>2461</v>
      </c>
      <c r="H45" s="32">
        <v>232745710</v>
      </c>
      <c r="I45" s="33">
        <v>94574</v>
      </c>
      <c r="J45" s="33">
        <v>94575</v>
      </c>
      <c r="K45" s="33">
        <v>113490</v>
      </c>
      <c r="L45" s="32">
        <v>189150</v>
      </c>
      <c r="M45" s="33">
        <v>212794</v>
      </c>
    </row>
    <row r="46" spans="1:13" ht="12" customHeight="1">
      <c r="A46" s="30">
        <v>85</v>
      </c>
      <c r="B46" s="31" t="s">
        <v>84</v>
      </c>
      <c r="C46" s="32">
        <v>55205</v>
      </c>
      <c r="D46" s="32">
        <v>66246</v>
      </c>
      <c r="E46" s="32">
        <v>110410</v>
      </c>
      <c r="F46" s="32">
        <v>124211</v>
      </c>
      <c r="G46" s="32">
        <v>2686</v>
      </c>
      <c r="H46" s="32">
        <v>148284551</v>
      </c>
      <c r="I46" s="33">
        <v>55206</v>
      </c>
      <c r="J46" s="33">
        <v>55205</v>
      </c>
      <c r="K46" s="33">
        <v>66246</v>
      </c>
      <c r="L46" s="32">
        <v>110410</v>
      </c>
      <c r="M46" s="33">
        <v>124211</v>
      </c>
    </row>
    <row r="47" spans="1:13" ht="12" customHeight="1">
      <c r="A47" s="10">
        <v>86</v>
      </c>
      <c r="B47" s="11" t="s">
        <v>85</v>
      </c>
      <c r="C47" s="5">
        <v>61856</v>
      </c>
      <c r="D47" s="5">
        <v>74227</v>
      </c>
      <c r="E47" s="5">
        <v>123712</v>
      </c>
      <c r="F47" s="5">
        <v>139176</v>
      </c>
      <c r="G47" s="5">
        <v>407</v>
      </c>
      <c r="H47" s="5">
        <v>25175372</v>
      </c>
      <c r="I47" s="17">
        <v>61856</v>
      </c>
      <c r="J47" s="17">
        <v>61856</v>
      </c>
      <c r="K47" s="17">
        <v>74227</v>
      </c>
      <c r="L47" s="5">
        <v>123712</v>
      </c>
      <c r="M47" s="17">
        <v>139176</v>
      </c>
    </row>
    <row r="48" spans="1:13" ht="12" customHeight="1">
      <c r="A48" s="10">
        <v>87</v>
      </c>
      <c r="B48" s="11" t="s">
        <v>86</v>
      </c>
      <c r="C48" s="5">
        <v>57090</v>
      </c>
      <c r="D48" s="5">
        <v>68508</v>
      </c>
      <c r="E48" s="5">
        <v>114180</v>
      </c>
      <c r="F48" s="5">
        <v>128453</v>
      </c>
      <c r="G48" s="5">
        <v>1589</v>
      </c>
      <c r="H48" s="5">
        <v>90716990</v>
      </c>
      <c r="I48" s="17">
        <v>57091</v>
      </c>
      <c r="J48" s="17">
        <v>57090</v>
      </c>
      <c r="K48" s="17">
        <v>68508</v>
      </c>
      <c r="L48" s="5">
        <v>114180</v>
      </c>
      <c r="M48" s="17">
        <v>128453</v>
      </c>
    </row>
    <row r="49" spans="1:13" ht="12" customHeight="1">
      <c r="A49" s="10">
        <v>88</v>
      </c>
      <c r="B49" s="11" t="s">
        <v>87</v>
      </c>
      <c r="C49" s="5">
        <v>66634</v>
      </c>
      <c r="D49" s="5">
        <v>79961</v>
      </c>
      <c r="E49" s="5">
        <v>133268</v>
      </c>
      <c r="F49" s="5">
        <v>149927</v>
      </c>
      <c r="G49" s="5">
        <v>1889</v>
      </c>
      <c r="H49" s="5">
        <v>125871570</v>
      </c>
      <c r="I49" s="17">
        <v>66634</v>
      </c>
      <c r="J49" s="17">
        <v>66634</v>
      </c>
      <c r="K49" s="17">
        <v>79961</v>
      </c>
      <c r="L49" s="5">
        <v>133268</v>
      </c>
      <c r="M49" s="17">
        <v>149927</v>
      </c>
    </row>
    <row r="50" spans="1:13" ht="12" customHeight="1">
      <c r="A50" s="10">
        <v>89</v>
      </c>
      <c r="B50" s="11" t="s">
        <v>88</v>
      </c>
      <c r="C50" s="5">
        <v>159163</v>
      </c>
      <c r="D50" s="5">
        <v>190996</v>
      </c>
      <c r="E50" s="5">
        <v>318326</v>
      </c>
      <c r="F50" s="5">
        <v>358117</v>
      </c>
      <c r="G50" s="5">
        <v>7219</v>
      </c>
      <c r="H50" s="5">
        <v>1148997430</v>
      </c>
      <c r="I50" s="17">
        <v>159163</v>
      </c>
      <c r="J50" s="17">
        <v>159163</v>
      </c>
      <c r="K50" s="17">
        <v>190996</v>
      </c>
      <c r="L50" s="5">
        <v>318326</v>
      </c>
      <c r="M50" s="17">
        <v>358117</v>
      </c>
    </row>
    <row r="51" spans="1:13" ht="12" customHeight="1">
      <c r="A51" s="10">
        <v>90</v>
      </c>
      <c r="B51" s="11" t="s">
        <v>89</v>
      </c>
      <c r="C51" s="5">
        <v>94175</v>
      </c>
      <c r="D51" s="5">
        <v>113010</v>
      </c>
      <c r="E51" s="5">
        <v>188350</v>
      </c>
      <c r="F51" s="5">
        <v>211894</v>
      </c>
      <c r="G51" s="5">
        <v>3103</v>
      </c>
      <c r="H51" s="5">
        <v>292230465</v>
      </c>
      <c r="I51" s="17">
        <v>94177</v>
      </c>
      <c r="J51" s="17">
        <v>94175</v>
      </c>
      <c r="K51" s="17">
        <v>113010</v>
      </c>
      <c r="L51" s="5">
        <v>188350</v>
      </c>
      <c r="M51" s="17">
        <v>211894</v>
      </c>
    </row>
    <row r="52" spans="1:13" ht="12" customHeight="1">
      <c r="A52" s="8">
        <v>91</v>
      </c>
      <c r="B52" s="9" t="s">
        <v>90</v>
      </c>
      <c r="C52" s="4">
        <v>46204</v>
      </c>
      <c r="D52" s="4">
        <v>55445</v>
      </c>
      <c r="E52" s="5">
        <v>92408</v>
      </c>
      <c r="F52" s="5">
        <v>103959</v>
      </c>
      <c r="G52" s="5">
        <v>1774</v>
      </c>
      <c r="H52" s="5">
        <v>81966190</v>
      </c>
      <c r="I52" s="17">
        <v>46204</v>
      </c>
      <c r="J52" s="17">
        <v>46204</v>
      </c>
      <c r="K52" s="17">
        <v>55445</v>
      </c>
      <c r="L52" s="5">
        <v>95000</v>
      </c>
      <c r="M52" s="17">
        <v>110000</v>
      </c>
    </row>
    <row r="53" spans="1:13" ht="12" customHeight="1">
      <c r="A53" s="8">
        <v>92</v>
      </c>
      <c r="B53" s="9" t="s">
        <v>91</v>
      </c>
      <c r="C53" s="4">
        <v>32825</v>
      </c>
      <c r="D53" s="4">
        <v>39390</v>
      </c>
      <c r="E53" s="5">
        <v>65650</v>
      </c>
      <c r="F53" s="5">
        <v>73856</v>
      </c>
      <c r="G53" s="5">
        <v>551</v>
      </c>
      <c r="H53" s="5">
        <v>18086204</v>
      </c>
      <c r="I53" s="17">
        <v>32824</v>
      </c>
      <c r="J53" s="17">
        <v>40000</v>
      </c>
      <c r="K53" s="17">
        <v>50000</v>
      </c>
      <c r="L53" s="5">
        <v>95000</v>
      </c>
      <c r="M53" s="17">
        <v>110000</v>
      </c>
    </row>
    <row r="54" spans="1:13" ht="12" customHeight="1" thickBot="1">
      <c r="A54" s="8">
        <v>93</v>
      </c>
      <c r="B54" s="9" t="s">
        <v>92</v>
      </c>
      <c r="C54" s="4">
        <v>101167</v>
      </c>
      <c r="D54" s="4">
        <v>121400</v>
      </c>
      <c r="E54" s="5">
        <v>202334</v>
      </c>
      <c r="F54" s="5">
        <v>227626</v>
      </c>
      <c r="G54" s="5">
        <v>5111</v>
      </c>
      <c r="H54" s="5">
        <v>517061987</v>
      </c>
      <c r="I54" s="17">
        <v>101167</v>
      </c>
      <c r="J54" s="17">
        <v>101167</v>
      </c>
      <c r="K54" s="17">
        <v>121400</v>
      </c>
      <c r="L54" s="5">
        <v>202334</v>
      </c>
      <c r="M54" s="17">
        <v>227626</v>
      </c>
    </row>
    <row r="55" spans="1:13" s="1" customFormat="1" ht="13.5" thickTop="1">
      <c r="A55" s="36"/>
      <c r="B55" s="37" t="s">
        <v>93</v>
      </c>
      <c r="C55" s="38"/>
      <c r="D55" s="38"/>
      <c r="E55" s="38"/>
      <c r="F55" s="38"/>
      <c r="G55" s="39">
        <v>635994</v>
      </c>
      <c r="H55" s="40">
        <v>76066829624</v>
      </c>
      <c r="I55" s="41">
        <v>119603</v>
      </c>
      <c r="J55" s="38"/>
      <c r="K55" s="38"/>
      <c r="L55" s="38"/>
      <c r="M55" s="38"/>
    </row>
    <row r="56" spans="1:12" s="43" customFormat="1" ht="12">
      <c r="A56" s="42" t="s">
        <v>115</v>
      </c>
      <c r="B56" s="42"/>
      <c r="C56" s="42"/>
      <c r="D56" s="42"/>
      <c r="E56" s="2"/>
      <c r="F56" s="42"/>
      <c r="G56" s="42"/>
      <c r="H56" s="2"/>
      <c r="I56" s="42"/>
      <c r="J56" s="42"/>
      <c r="K56" s="42"/>
      <c r="L56" s="42"/>
    </row>
    <row r="57" spans="1:12" s="43" customFormat="1" ht="12">
      <c r="A57" s="44" t="s">
        <v>116</v>
      </c>
      <c r="B57" s="42"/>
      <c r="C57" s="42"/>
      <c r="D57" s="42"/>
      <c r="E57" s="2"/>
      <c r="F57" s="42"/>
      <c r="G57" s="42"/>
      <c r="H57" s="2"/>
      <c r="I57" s="42"/>
      <c r="J57" s="42"/>
      <c r="K57" s="42"/>
      <c r="L57" s="42"/>
    </row>
    <row r="58" spans="1:8" s="43" customFormat="1" ht="12">
      <c r="A58" s="44" t="s">
        <v>118</v>
      </c>
      <c r="C58" s="42"/>
      <c r="E58" s="3"/>
      <c r="H58" s="3"/>
    </row>
    <row r="59" spans="1:8" s="43" customFormat="1" ht="12">
      <c r="A59" s="44" t="s">
        <v>227</v>
      </c>
      <c r="E59" s="3"/>
      <c r="H59" s="3"/>
    </row>
    <row r="60" spans="1:8" s="43" customFormat="1" ht="12">
      <c r="A60" s="44" t="s">
        <v>119</v>
      </c>
      <c r="E60" s="3"/>
      <c r="H60" s="3"/>
    </row>
    <row r="61" spans="1:11" s="43" customFormat="1" ht="12">
      <c r="A61" s="44" t="s">
        <v>120</v>
      </c>
      <c r="E61" s="3"/>
      <c r="H61" s="3"/>
      <c r="K61" s="3"/>
    </row>
    <row r="62" spans="1:8" s="43" customFormat="1" ht="12">
      <c r="A62" s="45" t="s">
        <v>117</v>
      </c>
      <c r="E62" s="3"/>
      <c r="H62" s="3"/>
    </row>
  </sheetData>
  <sheetProtection/>
  <mergeCells count="7">
    <mergeCell ref="I3:I6"/>
    <mergeCell ref="A3:B6"/>
    <mergeCell ref="D3:D6"/>
    <mergeCell ref="E3:E6"/>
    <mergeCell ref="F3:F6"/>
    <mergeCell ref="G3:G6"/>
    <mergeCell ref="H3:H6"/>
  </mergeCells>
  <hyperlinks>
    <hyperlink ref="J6" r:id="rId1" display="Stat. § 77-3501.01(1)"/>
    <hyperlink ref="K6" r:id="rId2" display="Stat. § 77-3501.01(2)"/>
    <hyperlink ref="L6" r:id="rId3" display="Stat. § 77-3505.02(1)"/>
    <hyperlink ref="M6" r:id="rId4" display="Stat.§ 77-3505.02(2)"/>
    <hyperlink ref="C6" r:id="rId5" display="Stat. § 77-3506.02"/>
  </hyperlinks>
  <printOptions horizontalCentered="1"/>
  <pageMargins left="0.25" right="0.25" top="0.25" bottom="0.25" header="0" footer="0.25"/>
  <pageSetup fitToHeight="1" fitToWidth="1" horizontalDpi="300" verticalDpi="300" orientation="landscape" scale="71" r:id="rId6"/>
  <headerFooter alignWithMargins="0">
    <oddFooter>&amp;C&amp;"Times New Roman,Regular"Nebraska Department of Revenue, Property Assessment Division  2014 Annual Report &amp;R&amp;"Times New Roman,Regular"Table 26D, Page 214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PageLayoutView="0" workbookViewId="0" topLeftCell="A76">
      <selection activeCell="H100" sqref="H100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4" width="11.7109375" style="0" customWidth="1"/>
    <col min="5" max="5" width="12.140625" style="0" customWidth="1"/>
    <col min="6" max="6" width="11.140625" style="0" bestFit="1" customWidth="1"/>
    <col min="7" max="7" width="14.8515625" style="0" customWidth="1"/>
    <col min="8" max="8" width="16.140625" style="52" customWidth="1"/>
    <col min="9" max="9" width="14.8515625" style="0" customWidth="1"/>
    <col min="10" max="10" width="21.140625" style="0" customWidth="1"/>
    <col min="11" max="11" width="14.7109375" style="0" customWidth="1"/>
    <col min="12" max="12" width="18.421875" style="0" customWidth="1"/>
  </cols>
  <sheetData>
    <row r="1" spans="2:8" ht="15">
      <c r="B1" s="46"/>
      <c r="C1" s="46"/>
      <c r="F1" s="47" t="s">
        <v>228</v>
      </c>
      <c r="G1" s="48"/>
      <c r="H1" s="49"/>
    </row>
    <row r="2" spans="1:5" ht="12.75">
      <c r="A2" s="50"/>
      <c r="B2" s="46"/>
      <c r="C2" s="46"/>
      <c r="E2" s="51" t="s">
        <v>121</v>
      </c>
    </row>
    <row r="3" spans="1:4" ht="12.75">
      <c r="A3" s="50"/>
      <c r="B3" s="46"/>
      <c r="C3" s="46"/>
      <c r="D3" s="51"/>
    </row>
    <row r="4" spans="1:15" ht="12.75">
      <c r="A4" s="53"/>
      <c r="B4" s="54" t="s">
        <v>94</v>
      </c>
      <c r="C4" s="54" t="s">
        <v>94</v>
      </c>
      <c r="D4" s="55" t="s">
        <v>94</v>
      </c>
      <c r="E4" s="55" t="s">
        <v>94</v>
      </c>
      <c r="F4" s="55" t="s">
        <v>122</v>
      </c>
      <c r="G4" s="55" t="s">
        <v>122</v>
      </c>
      <c r="H4" s="55" t="s">
        <v>123</v>
      </c>
      <c r="I4" s="55" t="s">
        <v>124</v>
      </c>
      <c r="J4" s="55" t="s">
        <v>98</v>
      </c>
      <c r="K4" s="55" t="s">
        <v>98</v>
      </c>
      <c r="L4" s="55" t="s">
        <v>98</v>
      </c>
      <c r="M4" s="56"/>
      <c r="N4" s="56"/>
      <c r="O4" s="56"/>
    </row>
    <row r="5" spans="1:15" ht="12.75">
      <c r="A5" s="57"/>
      <c r="B5" s="58" t="s">
        <v>125</v>
      </c>
      <c r="C5" s="58" t="s">
        <v>126</v>
      </c>
      <c r="D5" s="58" t="s">
        <v>126</v>
      </c>
      <c r="E5" s="58" t="s">
        <v>126</v>
      </c>
      <c r="F5" s="58" t="s">
        <v>95</v>
      </c>
      <c r="G5" s="58" t="s">
        <v>95</v>
      </c>
      <c r="H5" s="58" t="s">
        <v>95</v>
      </c>
      <c r="I5" s="58" t="s">
        <v>101</v>
      </c>
      <c r="J5" s="58" t="s">
        <v>101</v>
      </c>
      <c r="K5" s="58" t="s">
        <v>127</v>
      </c>
      <c r="L5" s="58" t="s">
        <v>127</v>
      </c>
      <c r="M5" s="56"/>
      <c r="N5" s="56"/>
      <c r="O5" s="56"/>
    </row>
    <row r="6" spans="1:12" ht="12.75">
      <c r="A6" s="59" t="s">
        <v>128</v>
      </c>
      <c r="B6" s="60"/>
      <c r="C6" s="60">
        <v>1.2</v>
      </c>
      <c r="D6" s="60">
        <v>2</v>
      </c>
      <c r="E6" s="60">
        <v>2.25</v>
      </c>
      <c r="F6" s="61" t="s">
        <v>129</v>
      </c>
      <c r="G6" s="61" t="s">
        <v>127</v>
      </c>
      <c r="H6" s="61" t="s">
        <v>96</v>
      </c>
      <c r="I6" s="61" t="s">
        <v>130</v>
      </c>
      <c r="J6" s="61" t="s">
        <v>131</v>
      </c>
      <c r="K6" s="61" t="s">
        <v>130</v>
      </c>
      <c r="L6" s="61" t="s">
        <v>131</v>
      </c>
    </row>
    <row r="7" spans="1:12" ht="12.75">
      <c r="A7" t="s">
        <v>132</v>
      </c>
      <c r="B7" s="62">
        <v>97595</v>
      </c>
      <c r="C7" s="62">
        <f>ROUND(B7*1.2,0)</f>
        <v>117114</v>
      </c>
      <c r="D7" s="62">
        <f aca="true" t="shared" si="0" ref="D7:D70">ROUND(B7*2,0)</f>
        <v>195190</v>
      </c>
      <c r="E7" s="62">
        <f aca="true" t="shared" si="1" ref="E7:E70">ROUND(B7*2.25,0)</f>
        <v>219589</v>
      </c>
      <c r="F7" s="62">
        <v>11088</v>
      </c>
      <c r="G7" s="62">
        <v>1082150980</v>
      </c>
      <c r="H7" s="63">
        <f aca="true" t="shared" si="2" ref="H7:H70">ROUND(G7/F7,0)</f>
        <v>97597</v>
      </c>
      <c r="I7" s="62">
        <f aca="true" t="shared" si="3" ref="I7:I70">IF(B7&gt;40000,ROUND(B7*1,0),40000)</f>
        <v>97595</v>
      </c>
      <c r="J7" s="62">
        <f>IF(B7&gt;50000,ROUND(B7*1.2,0),50000)</f>
        <v>117114</v>
      </c>
      <c r="K7" s="62">
        <f aca="true" t="shared" si="4" ref="K7:K70">IF(D7&gt;95000,ROUND(D7*1,0),95000)</f>
        <v>195190</v>
      </c>
      <c r="L7" s="62">
        <f aca="true" t="shared" si="5" ref="L7:L70">IF(E7&gt;110000,ROUND(E7*1,0),110000)</f>
        <v>219589</v>
      </c>
    </row>
    <row r="8" spans="1:12" ht="12.75">
      <c r="A8" t="s">
        <v>133</v>
      </c>
      <c r="B8" s="62">
        <v>61233</v>
      </c>
      <c r="C8" s="62">
        <f aca="true" t="shared" si="6" ref="C8:C71">ROUND(B8*1.2,0)</f>
        <v>73480</v>
      </c>
      <c r="D8" s="62">
        <f t="shared" si="0"/>
        <v>122466</v>
      </c>
      <c r="E8" s="62">
        <f t="shared" si="1"/>
        <v>137774</v>
      </c>
      <c r="F8" s="62">
        <v>3021</v>
      </c>
      <c r="G8" s="62">
        <v>184984940</v>
      </c>
      <c r="H8" s="63">
        <f t="shared" si="2"/>
        <v>61233</v>
      </c>
      <c r="I8" s="62">
        <f t="shared" si="3"/>
        <v>61233</v>
      </c>
      <c r="J8" s="62">
        <f aca="true" t="shared" si="7" ref="J8:J71">IF(C8&gt;50000,ROUND(C8*1,0),50000)</f>
        <v>73480</v>
      </c>
      <c r="K8" s="62">
        <f t="shared" si="4"/>
        <v>122466</v>
      </c>
      <c r="L8" s="62">
        <f t="shared" si="5"/>
        <v>137774</v>
      </c>
    </row>
    <row r="9" spans="1:12" ht="12.75">
      <c r="A9" t="s">
        <v>134</v>
      </c>
      <c r="B9" s="62">
        <v>52247</v>
      </c>
      <c r="C9" s="62">
        <f t="shared" si="6"/>
        <v>62696</v>
      </c>
      <c r="D9" s="62">
        <f t="shared" si="0"/>
        <v>104494</v>
      </c>
      <c r="E9" s="62">
        <f t="shared" si="1"/>
        <v>117556</v>
      </c>
      <c r="F9" s="62">
        <v>198</v>
      </c>
      <c r="G9" s="62">
        <v>10344969</v>
      </c>
      <c r="H9" s="63">
        <f t="shared" si="2"/>
        <v>52247</v>
      </c>
      <c r="I9" s="62">
        <f t="shared" si="3"/>
        <v>52247</v>
      </c>
      <c r="J9" s="62">
        <f t="shared" si="7"/>
        <v>62696</v>
      </c>
      <c r="K9" s="62">
        <f t="shared" si="4"/>
        <v>104494</v>
      </c>
      <c r="L9" s="62">
        <f t="shared" si="5"/>
        <v>117556</v>
      </c>
    </row>
    <row r="10" spans="1:12" ht="12.75">
      <c r="A10" t="s">
        <v>135</v>
      </c>
      <c r="B10" s="62">
        <v>65033</v>
      </c>
      <c r="C10" s="62">
        <f t="shared" si="6"/>
        <v>78040</v>
      </c>
      <c r="D10" s="62">
        <f t="shared" si="0"/>
        <v>130066</v>
      </c>
      <c r="E10" s="62">
        <f t="shared" si="1"/>
        <v>146324</v>
      </c>
      <c r="F10" s="62">
        <v>322</v>
      </c>
      <c r="G10" s="62">
        <v>20940569</v>
      </c>
      <c r="H10" s="63">
        <f t="shared" si="2"/>
        <v>65033</v>
      </c>
      <c r="I10" s="62">
        <f t="shared" si="3"/>
        <v>65033</v>
      </c>
      <c r="J10" s="62">
        <f t="shared" si="7"/>
        <v>78040</v>
      </c>
      <c r="K10" s="62">
        <f t="shared" si="4"/>
        <v>130066</v>
      </c>
      <c r="L10" s="62">
        <f t="shared" si="5"/>
        <v>146324</v>
      </c>
    </row>
    <row r="11" spans="1:12" ht="12.75">
      <c r="A11" t="s">
        <v>136</v>
      </c>
      <c r="B11" s="62">
        <v>33502</v>
      </c>
      <c r="C11" s="62">
        <f t="shared" si="6"/>
        <v>40202</v>
      </c>
      <c r="D11" s="62">
        <f t="shared" si="0"/>
        <v>67004</v>
      </c>
      <c r="E11" s="62">
        <f t="shared" si="1"/>
        <v>75380</v>
      </c>
      <c r="F11" s="62">
        <v>248</v>
      </c>
      <c r="G11" s="62">
        <v>8308494</v>
      </c>
      <c r="H11" s="63">
        <f t="shared" si="2"/>
        <v>33502</v>
      </c>
      <c r="I11" s="62">
        <f t="shared" si="3"/>
        <v>40000</v>
      </c>
      <c r="J11" s="62">
        <f t="shared" si="7"/>
        <v>50000</v>
      </c>
      <c r="K11" s="62">
        <f t="shared" si="4"/>
        <v>95000</v>
      </c>
      <c r="L11" s="62">
        <f t="shared" si="5"/>
        <v>110000</v>
      </c>
    </row>
    <row r="12" spans="1:12" ht="12.75">
      <c r="A12" t="s">
        <v>137</v>
      </c>
      <c r="B12" s="62">
        <v>66120</v>
      </c>
      <c r="C12" s="62">
        <f t="shared" si="6"/>
        <v>79344</v>
      </c>
      <c r="D12" s="62">
        <f t="shared" si="0"/>
        <v>132240</v>
      </c>
      <c r="E12" s="62">
        <f t="shared" si="1"/>
        <v>148770</v>
      </c>
      <c r="F12" s="62">
        <v>2509</v>
      </c>
      <c r="G12" s="62">
        <v>165888884</v>
      </c>
      <c r="H12" s="63">
        <f t="shared" si="2"/>
        <v>66118</v>
      </c>
      <c r="I12" s="62">
        <f t="shared" si="3"/>
        <v>66120</v>
      </c>
      <c r="J12" s="62">
        <f t="shared" si="7"/>
        <v>79344</v>
      </c>
      <c r="K12" s="62">
        <f t="shared" si="4"/>
        <v>132240</v>
      </c>
      <c r="L12" s="62">
        <f t="shared" si="5"/>
        <v>148770</v>
      </c>
    </row>
    <row r="13" spans="1:12" ht="12.75">
      <c r="A13" t="s">
        <v>138</v>
      </c>
      <c r="B13" s="62">
        <v>78615</v>
      </c>
      <c r="C13" s="62">
        <f t="shared" si="6"/>
        <v>94338</v>
      </c>
      <c r="D13" s="62">
        <f t="shared" si="0"/>
        <v>157230</v>
      </c>
      <c r="E13" s="62">
        <f t="shared" si="1"/>
        <v>176884</v>
      </c>
      <c r="F13" s="62">
        <v>4454</v>
      </c>
      <c r="G13" s="62">
        <v>350152002</v>
      </c>
      <c r="H13" s="63">
        <f t="shared" si="2"/>
        <v>78615</v>
      </c>
      <c r="I13" s="62">
        <f t="shared" si="3"/>
        <v>78615</v>
      </c>
      <c r="J13" s="62">
        <f t="shared" si="7"/>
        <v>94338</v>
      </c>
      <c r="K13" s="62">
        <f t="shared" si="4"/>
        <v>157230</v>
      </c>
      <c r="L13" s="62">
        <f t="shared" si="5"/>
        <v>176884</v>
      </c>
    </row>
    <row r="14" spans="1:12" ht="12.75">
      <c r="A14" t="s">
        <v>139</v>
      </c>
      <c r="B14" s="62">
        <v>29920</v>
      </c>
      <c r="C14" s="62">
        <f t="shared" si="6"/>
        <v>35904</v>
      </c>
      <c r="D14" s="62">
        <f t="shared" si="0"/>
        <v>59840</v>
      </c>
      <c r="E14" s="62">
        <f t="shared" si="1"/>
        <v>67320</v>
      </c>
      <c r="F14" s="62">
        <v>1186</v>
      </c>
      <c r="G14" s="62">
        <v>35485950</v>
      </c>
      <c r="H14" s="63">
        <f t="shared" si="2"/>
        <v>29921</v>
      </c>
      <c r="I14" s="62">
        <f t="shared" si="3"/>
        <v>40000</v>
      </c>
      <c r="J14" s="62">
        <f t="shared" si="7"/>
        <v>50000</v>
      </c>
      <c r="K14" s="62">
        <f t="shared" si="4"/>
        <v>95000</v>
      </c>
      <c r="L14" s="62">
        <f t="shared" si="5"/>
        <v>110000</v>
      </c>
    </row>
    <row r="15" spans="1:12" ht="12.75">
      <c r="A15" t="s">
        <v>140</v>
      </c>
      <c r="B15" s="62">
        <v>50233</v>
      </c>
      <c r="C15" s="62">
        <f t="shared" si="6"/>
        <v>60280</v>
      </c>
      <c r="D15" s="62">
        <f t="shared" si="0"/>
        <v>100466</v>
      </c>
      <c r="E15" s="62">
        <f t="shared" si="1"/>
        <v>113024</v>
      </c>
      <c r="F15" s="62">
        <v>1665</v>
      </c>
      <c r="G15" s="62">
        <v>83637562</v>
      </c>
      <c r="H15" s="63">
        <f t="shared" si="2"/>
        <v>50233</v>
      </c>
      <c r="I15" s="62">
        <f t="shared" si="3"/>
        <v>50233</v>
      </c>
      <c r="J15" s="62">
        <f t="shared" si="7"/>
        <v>60280</v>
      </c>
      <c r="K15" s="62">
        <f t="shared" si="4"/>
        <v>100466</v>
      </c>
      <c r="L15" s="62">
        <f t="shared" si="5"/>
        <v>113024</v>
      </c>
    </row>
    <row r="16" spans="1:12" ht="12.75">
      <c r="A16" t="s">
        <v>141</v>
      </c>
      <c r="B16" s="62">
        <v>120785</v>
      </c>
      <c r="C16" s="62">
        <f t="shared" si="6"/>
        <v>144942</v>
      </c>
      <c r="D16" s="62">
        <f t="shared" si="0"/>
        <v>241570</v>
      </c>
      <c r="E16" s="62">
        <f t="shared" si="1"/>
        <v>271766</v>
      </c>
      <c r="F16" s="62">
        <v>15504</v>
      </c>
      <c r="G16" s="62">
        <v>1872679456</v>
      </c>
      <c r="H16" s="63">
        <f t="shared" si="2"/>
        <v>120787</v>
      </c>
      <c r="I16" s="62">
        <f t="shared" si="3"/>
        <v>120785</v>
      </c>
      <c r="J16" s="62">
        <f t="shared" si="7"/>
        <v>144942</v>
      </c>
      <c r="K16" s="62">
        <f t="shared" si="4"/>
        <v>241570</v>
      </c>
      <c r="L16" s="62">
        <f t="shared" si="5"/>
        <v>271766</v>
      </c>
    </row>
    <row r="17" spans="1:12" ht="12.75">
      <c r="A17" t="s">
        <v>142</v>
      </c>
      <c r="B17" s="62">
        <v>73060</v>
      </c>
      <c r="C17" s="62">
        <f t="shared" si="6"/>
        <v>87672</v>
      </c>
      <c r="D17" s="62">
        <f t="shared" si="0"/>
        <v>146120</v>
      </c>
      <c r="E17" s="62">
        <f t="shared" si="1"/>
        <v>164385</v>
      </c>
      <c r="F17" s="62">
        <v>3161</v>
      </c>
      <c r="G17" s="62">
        <v>230935596</v>
      </c>
      <c r="H17" s="63">
        <f t="shared" si="2"/>
        <v>73058</v>
      </c>
      <c r="I17" s="62">
        <f t="shared" si="3"/>
        <v>73060</v>
      </c>
      <c r="J17" s="62">
        <f t="shared" si="7"/>
        <v>87672</v>
      </c>
      <c r="K17" s="62">
        <f t="shared" si="4"/>
        <v>146120</v>
      </c>
      <c r="L17" s="62">
        <f t="shared" si="5"/>
        <v>164385</v>
      </c>
    </row>
    <row r="18" spans="1:12" ht="12.75">
      <c r="A18" t="s">
        <v>143</v>
      </c>
      <c r="B18" s="62">
        <v>79140</v>
      </c>
      <c r="C18" s="62">
        <f t="shared" si="6"/>
        <v>94968</v>
      </c>
      <c r="D18" s="62">
        <f t="shared" si="0"/>
        <v>158280</v>
      </c>
      <c r="E18" s="62">
        <f t="shared" si="1"/>
        <v>178065</v>
      </c>
      <c r="F18" s="62">
        <v>3565</v>
      </c>
      <c r="G18" s="62">
        <v>282135135</v>
      </c>
      <c r="H18" s="63">
        <f t="shared" si="2"/>
        <v>79140</v>
      </c>
      <c r="I18" s="62">
        <f>IF(B18&gt;40000,ROUND(B18*1,0),40000)</f>
        <v>79140</v>
      </c>
      <c r="J18" s="62">
        <f t="shared" si="7"/>
        <v>94968</v>
      </c>
      <c r="K18" s="62">
        <f t="shared" si="4"/>
        <v>158280</v>
      </c>
      <c r="L18" s="62">
        <f t="shared" si="5"/>
        <v>178065</v>
      </c>
    </row>
    <row r="19" spans="1:12" ht="12.75">
      <c r="A19" t="s">
        <v>144</v>
      </c>
      <c r="B19" s="62">
        <v>140940</v>
      </c>
      <c r="C19" s="62">
        <f t="shared" si="6"/>
        <v>169128</v>
      </c>
      <c r="D19" s="62">
        <f t="shared" si="0"/>
        <v>281880</v>
      </c>
      <c r="E19" s="62">
        <f t="shared" si="1"/>
        <v>317115</v>
      </c>
      <c r="F19" s="62">
        <v>10778</v>
      </c>
      <c r="G19" s="62">
        <v>1519046604</v>
      </c>
      <c r="H19" s="63">
        <f t="shared" si="2"/>
        <v>140940</v>
      </c>
      <c r="I19" s="62">
        <f t="shared" si="3"/>
        <v>140940</v>
      </c>
      <c r="J19" s="62">
        <f t="shared" si="7"/>
        <v>169128</v>
      </c>
      <c r="K19" s="62">
        <f t="shared" si="4"/>
        <v>281880</v>
      </c>
      <c r="L19" s="62">
        <f t="shared" si="5"/>
        <v>317115</v>
      </c>
    </row>
    <row r="20" spans="1:12" ht="12.75">
      <c r="A20" t="s">
        <v>145</v>
      </c>
      <c r="B20" s="62">
        <v>81280</v>
      </c>
      <c r="C20" s="62">
        <f t="shared" si="6"/>
        <v>97536</v>
      </c>
      <c r="D20" s="62">
        <f t="shared" si="0"/>
        <v>162560</v>
      </c>
      <c r="E20" s="62">
        <f t="shared" si="1"/>
        <v>182880</v>
      </c>
      <c r="F20" s="62">
        <v>3552</v>
      </c>
      <c r="G20" s="62">
        <v>288708617</v>
      </c>
      <c r="H20" s="63">
        <f t="shared" si="2"/>
        <v>81281</v>
      </c>
      <c r="I20" s="62">
        <f t="shared" si="3"/>
        <v>81280</v>
      </c>
      <c r="J20" s="62">
        <f t="shared" si="7"/>
        <v>97536</v>
      </c>
      <c r="K20" s="62">
        <f t="shared" si="4"/>
        <v>162560</v>
      </c>
      <c r="L20" s="62">
        <f t="shared" si="5"/>
        <v>182880</v>
      </c>
    </row>
    <row r="21" spans="1:12" ht="12.75">
      <c r="A21" t="s">
        <v>146</v>
      </c>
      <c r="B21" s="62">
        <v>85188</v>
      </c>
      <c r="C21" s="62">
        <f t="shared" si="6"/>
        <v>102226</v>
      </c>
      <c r="D21" s="62">
        <f t="shared" si="0"/>
        <v>170376</v>
      </c>
      <c r="E21" s="62">
        <f t="shared" si="1"/>
        <v>191673</v>
      </c>
      <c r="F21" s="62">
        <v>1803</v>
      </c>
      <c r="G21" s="62">
        <v>153594288</v>
      </c>
      <c r="H21" s="63">
        <f t="shared" si="2"/>
        <v>85188</v>
      </c>
      <c r="I21" s="62">
        <f t="shared" si="3"/>
        <v>85188</v>
      </c>
      <c r="J21" s="62">
        <f t="shared" si="7"/>
        <v>102226</v>
      </c>
      <c r="K21" s="62">
        <f t="shared" si="4"/>
        <v>170376</v>
      </c>
      <c r="L21" s="62">
        <f t="shared" si="5"/>
        <v>191673</v>
      </c>
    </row>
    <row r="22" spans="1:12" ht="12.75">
      <c r="A22" t="s">
        <v>147</v>
      </c>
      <c r="B22" s="62">
        <v>76265</v>
      </c>
      <c r="C22" s="62">
        <f t="shared" si="6"/>
        <v>91518</v>
      </c>
      <c r="D22" s="62">
        <f t="shared" si="0"/>
        <v>152530</v>
      </c>
      <c r="E22" s="62">
        <f t="shared" si="1"/>
        <v>171596</v>
      </c>
      <c r="F22" s="62">
        <v>2555</v>
      </c>
      <c r="G22" s="62">
        <v>194856666</v>
      </c>
      <c r="H22" s="63">
        <f t="shared" si="2"/>
        <v>76265</v>
      </c>
      <c r="I22" s="62">
        <f t="shared" si="3"/>
        <v>76265</v>
      </c>
      <c r="J22" s="62">
        <f t="shared" si="7"/>
        <v>91518</v>
      </c>
      <c r="K22" s="62">
        <f t="shared" si="4"/>
        <v>152530</v>
      </c>
      <c r="L22" s="62">
        <f t="shared" si="5"/>
        <v>171596</v>
      </c>
    </row>
    <row r="23" spans="1:12" ht="12.75">
      <c r="A23" t="s">
        <v>148</v>
      </c>
      <c r="B23" s="62">
        <v>106604</v>
      </c>
      <c r="C23" s="62">
        <f t="shared" si="6"/>
        <v>127925</v>
      </c>
      <c r="D23" s="62">
        <f t="shared" si="0"/>
        <v>213208</v>
      </c>
      <c r="E23" s="62">
        <f t="shared" si="1"/>
        <v>239859</v>
      </c>
      <c r="F23" s="62">
        <v>4060</v>
      </c>
      <c r="G23" s="62">
        <v>432811065</v>
      </c>
      <c r="H23" s="63">
        <f t="shared" si="2"/>
        <v>106604</v>
      </c>
      <c r="I23" s="62">
        <f t="shared" si="3"/>
        <v>106604</v>
      </c>
      <c r="J23" s="62">
        <f t="shared" si="7"/>
        <v>127925</v>
      </c>
      <c r="K23" s="62">
        <f t="shared" si="4"/>
        <v>213208</v>
      </c>
      <c r="L23" s="62">
        <f t="shared" si="5"/>
        <v>239859</v>
      </c>
    </row>
    <row r="24" spans="1:12" ht="12.75">
      <c r="A24" t="s">
        <v>149</v>
      </c>
      <c r="B24" s="62">
        <v>70440</v>
      </c>
      <c r="C24" s="62">
        <f t="shared" si="6"/>
        <v>84528</v>
      </c>
      <c r="D24" s="62">
        <f t="shared" si="0"/>
        <v>140880</v>
      </c>
      <c r="E24" s="62">
        <f t="shared" si="1"/>
        <v>158490</v>
      </c>
      <c r="F24" s="62">
        <v>3014</v>
      </c>
      <c r="G24" s="62">
        <v>212300600</v>
      </c>
      <c r="H24" s="63">
        <f t="shared" si="2"/>
        <v>70438</v>
      </c>
      <c r="I24" s="62">
        <f t="shared" si="3"/>
        <v>70440</v>
      </c>
      <c r="J24" s="62">
        <f t="shared" si="7"/>
        <v>84528</v>
      </c>
      <c r="K24" s="62">
        <f t="shared" si="4"/>
        <v>140880</v>
      </c>
      <c r="L24" s="62">
        <f t="shared" si="5"/>
        <v>158490</v>
      </c>
    </row>
    <row r="25" spans="1:12" ht="12.75">
      <c r="A25" t="s">
        <v>150</v>
      </c>
      <c r="B25" s="62">
        <v>75775</v>
      </c>
      <c r="C25" s="62">
        <f t="shared" si="6"/>
        <v>90930</v>
      </c>
      <c r="D25" s="62">
        <f t="shared" si="0"/>
        <v>151550</v>
      </c>
      <c r="E25" s="62">
        <f t="shared" si="1"/>
        <v>170494</v>
      </c>
      <c r="F25" s="62">
        <v>3678</v>
      </c>
      <c r="G25" s="62">
        <v>278703010</v>
      </c>
      <c r="H25" s="63">
        <f t="shared" si="2"/>
        <v>75776</v>
      </c>
      <c r="I25" s="62">
        <f t="shared" si="3"/>
        <v>75775</v>
      </c>
      <c r="J25" s="62">
        <f t="shared" si="7"/>
        <v>90930</v>
      </c>
      <c r="K25" s="62">
        <f t="shared" si="4"/>
        <v>151550</v>
      </c>
      <c r="L25" s="62">
        <f t="shared" si="5"/>
        <v>170494</v>
      </c>
    </row>
    <row r="26" spans="1:12" ht="12.75">
      <c r="A26" t="s">
        <v>151</v>
      </c>
      <c r="B26" s="62">
        <v>76540</v>
      </c>
      <c r="C26" s="62">
        <f t="shared" si="6"/>
        <v>91848</v>
      </c>
      <c r="D26" s="62">
        <f t="shared" si="0"/>
        <v>153080</v>
      </c>
      <c r="E26" s="62">
        <f t="shared" si="1"/>
        <v>172215</v>
      </c>
      <c r="F26" s="62">
        <v>3697</v>
      </c>
      <c r="G26" s="62">
        <v>282971235</v>
      </c>
      <c r="H26" s="63">
        <f t="shared" si="2"/>
        <v>76541</v>
      </c>
      <c r="I26" s="62">
        <f t="shared" si="3"/>
        <v>76540</v>
      </c>
      <c r="J26" s="62">
        <f t="shared" si="7"/>
        <v>91848</v>
      </c>
      <c r="K26" s="62">
        <f t="shared" si="4"/>
        <v>153080</v>
      </c>
      <c r="L26" s="62">
        <f t="shared" si="5"/>
        <v>172215</v>
      </c>
    </row>
    <row r="27" spans="1:12" ht="12.75">
      <c r="A27" t="s">
        <v>152</v>
      </c>
      <c r="B27" s="62">
        <v>66753</v>
      </c>
      <c r="C27" s="62">
        <f t="shared" si="6"/>
        <v>80104</v>
      </c>
      <c r="D27" s="62">
        <f t="shared" si="0"/>
        <v>133506</v>
      </c>
      <c r="E27" s="62">
        <f t="shared" si="1"/>
        <v>150194</v>
      </c>
      <c r="F27" s="62">
        <v>4846</v>
      </c>
      <c r="G27" s="62">
        <v>323486646</v>
      </c>
      <c r="H27" s="63">
        <f t="shared" si="2"/>
        <v>66753</v>
      </c>
      <c r="I27" s="62">
        <f t="shared" si="3"/>
        <v>66753</v>
      </c>
      <c r="J27" s="62">
        <f t="shared" si="7"/>
        <v>80104</v>
      </c>
      <c r="K27" s="62">
        <f t="shared" si="4"/>
        <v>133506</v>
      </c>
      <c r="L27" s="62">
        <f t="shared" si="5"/>
        <v>150194</v>
      </c>
    </row>
    <row r="28" spans="1:12" ht="12.75">
      <c r="A28" t="s">
        <v>153</v>
      </c>
      <c r="B28" s="62">
        <v>89535</v>
      </c>
      <c r="C28" s="62">
        <f t="shared" si="6"/>
        <v>107442</v>
      </c>
      <c r="D28" s="62">
        <f t="shared" si="0"/>
        <v>179070</v>
      </c>
      <c r="E28" s="62">
        <f t="shared" si="1"/>
        <v>201454</v>
      </c>
      <c r="F28" s="62">
        <v>6004</v>
      </c>
      <c r="G28" s="62">
        <v>537560200</v>
      </c>
      <c r="H28" s="63">
        <f t="shared" si="2"/>
        <v>89534</v>
      </c>
      <c r="I28" s="62">
        <f t="shared" si="3"/>
        <v>89535</v>
      </c>
      <c r="J28" s="62">
        <f t="shared" si="7"/>
        <v>107442</v>
      </c>
      <c r="K28" s="62">
        <f t="shared" si="4"/>
        <v>179070</v>
      </c>
      <c r="L28" s="62">
        <f t="shared" si="5"/>
        <v>201454</v>
      </c>
    </row>
    <row r="29" spans="1:12" ht="12.75">
      <c r="A29" t="s">
        <v>154</v>
      </c>
      <c r="B29" s="62">
        <v>78140</v>
      </c>
      <c r="C29" s="62">
        <f t="shared" si="6"/>
        <v>93768</v>
      </c>
      <c r="D29" s="62">
        <f t="shared" si="0"/>
        <v>156280</v>
      </c>
      <c r="E29" s="62">
        <f t="shared" si="1"/>
        <v>175815</v>
      </c>
      <c r="F29" s="62">
        <v>3469</v>
      </c>
      <c r="G29" s="62">
        <v>271066289</v>
      </c>
      <c r="H29" s="63">
        <f t="shared" si="2"/>
        <v>78140</v>
      </c>
      <c r="I29" s="62">
        <f t="shared" si="3"/>
        <v>78140</v>
      </c>
      <c r="J29" s="62">
        <f t="shared" si="7"/>
        <v>93768</v>
      </c>
      <c r="K29" s="62">
        <f t="shared" si="4"/>
        <v>156280</v>
      </c>
      <c r="L29" s="62">
        <f t="shared" si="5"/>
        <v>175815</v>
      </c>
    </row>
    <row r="30" spans="1:12" ht="12.75">
      <c r="A30" t="s">
        <v>155</v>
      </c>
      <c r="B30" s="62">
        <v>85904</v>
      </c>
      <c r="C30" s="62">
        <f t="shared" si="6"/>
        <v>103085</v>
      </c>
      <c r="D30" s="62">
        <f t="shared" si="0"/>
        <v>171808</v>
      </c>
      <c r="E30" s="62">
        <f t="shared" si="1"/>
        <v>193284</v>
      </c>
      <c r="F30" s="62">
        <v>8943</v>
      </c>
      <c r="G30" s="62">
        <v>768241560</v>
      </c>
      <c r="H30" s="63">
        <f t="shared" si="2"/>
        <v>85904</v>
      </c>
      <c r="I30" s="62">
        <f t="shared" si="3"/>
        <v>85904</v>
      </c>
      <c r="J30" s="62">
        <f t="shared" si="7"/>
        <v>103085</v>
      </c>
      <c r="K30" s="62">
        <f t="shared" si="4"/>
        <v>171808</v>
      </c>
      <c r="L30" s="62">
        <f t="shared" si="5"/>
        <v>193284</v>
      </c>
    </row>
    <row r="31" spans="1:12" ht="12.75">
      <c r="A31" t="s">
        <v>156</v>
      </c>
      <c r="B31" s="62">
        <v>51085</v>
      </c>
      <c r="C31" s="62">
        <f t="shared" si="6"/>
        <v>61302</v>
      </c>
      <c r="D31" s="62">
        <f t="shared" si="0"/>
        <v>102170</v>
      </c>
      <c r="E31" s="62">
        <f t="shared" si="1"/>
        <v>114941</v>
      </c>
      <c r="F31" s="62">
        <v>975</v>
      </c>
      <c r="G31" s="62">
        <v>49805807</v>
      </c>
      <c r="H31" s="63">
        <f t="shared" si="2"/>
        <v>51083</v>
      </c>
      <c r="I31" s="62">
        <f t="shared" si="3"/>
        <v>51085</v>
      </c>
      <c r="J31" s="62">
        <f t="shared" si="7"/>
        <v>61302</v>
      </c>
      <c r="K31" s="62">
        <f t="shared" si="4"/>
        <v>102170</v>
      </c>
      <c r="L31" s="62">
        <f t="shared" si="5"/>
        <v>114941</v>
      </c>
    </row>
    <row r="32" spans="1:12" ht="12.75">
      <c r="A32" t="s">
        <v>157</v>
      </c>
      <c r="B32" s="62">
        <v>68210</v>
      </c>
      <c r="C32" s="62">
        <f t="shared" si="6"/>
        <v>81852</v>
      </c>
      <c r="D32" s="62">
        <f t="shared" si="0"/>
        <v>136420</v>
      </c>
      <c r="E32" s="62">
        <f t="shared" si="1"/>
        <v>153473</v>
      </c>
      <c r="F32" s="62">
        <v>2381</v>
      </c>
      <c r="G32" s="62">
        <v>162407430</v>
      </c>
      <c r="H32" s="63">
        <f t="shared" si="2"/>
        <v>68210</v>
      </c>
      <c r="I32" s="62">
        <f t="shared" si="3"/>
        <v>68210</v>
      </c>
      <c r="J32" s="62">
        <f t="shared" si="7"/>
        <v>81852</v>
      </c>
      <c r="K32" s="62">
        <f t="shared" si="4"/>
        <v>136420</v>
      </c>
      <c r="L32" s="62">
        <f t="shared" si="5"/>
        <v>153473</v>
      </c>
    </row>
    <row r="33" spans="1:12" ht="12.75">
      <c r="A33" t="s">
        <v>158</v>
      </c>
      <c r="B33" s="62">
        <v>101117</v>
      </c>
      <c r="C33" s="62">
        <f t="shared" si="6"/>
        <v>121340</v>
      </c>
      <c r="D33" s="62">
        <f t="shared" si="0"/>
        <v>202234</v>
      </c>
      <c r="E33" s="62">
        <f t="shared" si="1"/>
        <v>227513</v>
      </c>
      <c r="F33" s="62">
        <v>13517</v>
      </c>
      <c r="G33" s="62">
        <v>1366798560</v>
      </c>
      <c r="H33" s="63">
        <f t="shared" si="2"/>
        <v>101117</v>
      </c>
      <c r="I33" s="62">
        <f t="shared" si="3"/>
        <v>101117</v>
      </c>
      <c r="J33" s="62">
        <f t="shared" si="7"/>
        <v>121340</v>
      </c>
      <c r="K33" s="62">
        <f t="shared" si="4"/>
        <v>202234</v>
      </c>
      <c r="L33" s="62">
        <f t="shared" si="5"/>
        <v>227513</v>
      </c>
    </row>
    <row r="34" spans="1:12" ht="12.75">
      <c r="A34" t="s">
        <v>159</v>
      </c>
      <c r="B34" s="62">
        <v>144750</v>
      </c>
      <c r="C34" s="62">
        <f t="shared" si="6"/>
        <v>173700</v>
      </c>
      <c r="D34" s="62">
        <f t="shared" si="0"/>
        <v>289500</v>
      </c>
      <c r="E34" s="62">
        <f t="shared" si="1"/>
        <v>325688</v>
      </c>
      <c r="F34" s="62">
        <v>157000</v>
      </c>
      <c r="G34" s="62">
        <v>22726420400</v>
      </c>
      <c r="H34" s="63">
        <f t="shared" si="2"/>
        <v>144754</v>
      </c>
      <c r="I34" s="62">
        <f t="shared" si="3"/>
        <v>144750</v>
      </c>
      <c r="J34" s="62">
        <f t="shared" si="7"/>
        <v>173700</v>
      </c>
      <c r="K34" s="62">
        <f t="shared" si="4"/>
        <v>289500</v>
      </c>
      <c r="L34" s="62">
        <f t="shared" si="5"/>
        <v>325688</v>
      </c>
    </row>
    <row r="35" spans="1:12" ht="12.75">
      <c r="A35" t="s">
        <v>160</v>
      </c>
      <c r="B35" s="62">
        <v>43909</v>
      </c>
      <c r="C35" s="62">
        <f t="shared" si="6"/>
        <v>52691</v>
      </c>
      <c r="D35" s="62">
        <f t="shared" si="0"/>
        <v>87818</v>
      </c>
      <c r="E35" s="62">
        <f t="shared" si="1"/>
        <v>98795</v>
      </c>
      <c r="F35" s="62">
        <v>1085</v>
      </c>
      <c r="G35" s="62">
        <v>47641162</v>
      </c>
      <c r="H35" s="63">
        <f t="shared" si="2"/>
        <v>43909</v>
      </c>
      <c r="I35" s="62">
        <f t="shared" si="3"/>
        <v>43909</v>
      </c>
      <c r="J35" s="62">
        <f t="shared" si="7"/>
        <v>52691</v>
      </c>
      <c r="K35" s="62">
        <f t="shared" si="4"/>
        <v>95000</v>
      </c>
      <c r="L35" s="62">
        <f t="shared" si="5"/>
        <v>110000</v>
      </c>
    </row>
    <row r="36" spans="1:12" ht="12.75">
      <c r="A36" t="s">
        <v>161</v>
      </c>
      <c r="B36" s="62">
        <v>68865</v>
      </c>
      <c r="C36" s="62">
        <f t="shared" si="6"/>
        <v>82638</v>
      </c>
      <c r="D36" s="62">
        <f t="shared" si="0"/>
        <v>137730</v>
      </c>
      <c r="E36" s="62">
        <f t="shared" si="1"/>
        <v>154946</v>
      </c>
      <c r="F36" s="62">
        <v>2708</v>
      </c>
      <c r="G36" s="62">
        <v>186492556</v>
      </c>
      <c r="H36" s="63">
        <f t="shared" si="2"/>
        <v>68867</v>
      </c>
      <c r="I36" s="62">
        <f t="shared" si="3"/>
        <v>68865</v>
      </c>
      <c r="J36" s="62">
        <f t="shared" si="7"/>
        <v>82638</v>
      </c>
      <c r="K36" s="62">
        <f t="shared" si="4"/>
        <v>137730</v>
      </c>
      <c r="L36" s="62">
        <f t="shared" si="5"/>
        <v>154946</v>
      </c>
    </row>
    <row r="37" spans="1:12" ht="12.75">
      <c r="A37" t="s">
        <v>162</v>
      </c>
      <c r="B37" s="62">
        <v>48130</v>
      </c>
      <c r="C37" s="62">
        <f t="shared" si="6"/>
        <v>57756</v>
      </c>
      <c r="D37" s="62">
        <f t="shared" si="0"/>
        <v>96260</v>
      </c>
      <c r="E37" s="62">
        <f t="shared" si="1"/>
        <v>108293</v>
      </c>
      <c r="F37" s="62">
        <v>1712</v>
      </c>
      <c r="G37" s="62">
        <v>82398735</v>
      </c>
      <c r="H37" s="63">
        <f t="shared" si="2"/>
        <v>48130</v>
      </c>
      <c r="I37" s="62">
        <f t="shared" si="3"/>
        <v>48130</v>
      </c>
      <c r="J37" s="62">
        <f t="shared" si="7"/>
        <v>57756</v>
      </c>
      <c r="K37" s="62">
        <f t="shared" si="4"/>
        <v>96260</v>
      </c>
      <c r="L37" s="62">
        <f t="shared" si="5"/>
        <v>110000</v>
      </c>
    </row>
    <row r="38" spans="1:12" ht="12.75">
      <c r="A38" t="s">
        <v>163</v>
      </c>
      <c r="B38" s="62">
        <v>63713</v>
      </c>
      <c r="C38" s="62">
        <f t="shared" si="6"/>
        <v>76456</v>
      </c>
      <c r="D38" s="62">
        <f t="shared" si="0"/>
        <v>127426</v>
      </c>
      <c r="E38" s="62">
        <f t="shared" si="1"/>
        <v>143354</v>
      </c>
      <c r="F38" s="62">
        <v>1157</v>
      </c>
      <c r="G38" s="62">
        <v>73716395</v>
      </c>
      <c r="H38" s="63">
        <f t="shared" si="2"/>
        <v>63713</v>
      </c>
      <c r="I38" s="62">
        <f t="shared" si="3"/>
        <v>63713</v>
      </c>
      <c r="J38" s="62">
        <f t="shared" si="7"/>
        <v>76456</v>
      </c>
      <c r="K38" s="62">
        <f t="shared" si="4"/>
        <v>127426</v>
      </c>
      <c r="L38" s="62">
        <f t="shared" si="5"/>
        <v>143354</v>
      </c>
    </row>
    <row r="39" spans="1:12" ht="12.75">
      <c r="A39" t="s">
        <v>164</v>
      </c>
      <c r="B39" s="62">
        <v>44650</v>
      </c>
      <c r="C39" s="62">
        <f t="shared" si="6"/>
        <v>53580</v>
      </c>
      <c r="D39" s="62">
        <f t="shared" si="0"/>
        <v>89300</v>
      </c>
      <c r="E39" s="62">
        <f t="shared" si="1"/>
        <v>100463</v>
      </c>
      <c r="F39" s="62">
        <v>2504</v>
      </c>
      <c r="G39" s="62">
        <v>111803240</v>
      </c>
      <c r="H39" s="63">
        <f t="shared" si="2"/>
        <v>44650</v>
      </c>
      <c r="I39" s="62">
        <f t="shared" si="3"/>
        <v>44650</v>
      </c>
      <c r="J39" s="62">
        <f t="shared" si="7"/>
        <v>53580</v>
      </c>
      <c r="K39" s="62">
        <f t="shared" si="4"/>
        <v>95000</v>
      </c>
      <c r="L39" s="62">
        <f t="shared" si="5"/>
        <v>110000</v>
      </c>
    </row>
    <row r="40" spans="1:12" ht="12.75">
      <c r="A40" t="s">
        <v>165</v>
      </c>
      <c r="B40" s="62">
        <v>89331</v>
      </c>
      <c r="C40" s="62">
        <f t="shared" si="6"/>
        <v>107197</v>
      </c>
      <c r="D40" s="62">
        <f t="shared" si="0"/>
        <v>178662</v>
      </c>
      <c r="E40" s="62">
        <f t="shared" si="1"/>
        <v>200995</v>
      </c>
      <c r="F40" s="62">
        <v>9030</v>
      </c>
      <c r="G40" s="62">
        <v>806659505</v>
      </c>
      <c r="H40" s="63">
        <f t="shared" si="2"/>
        <v>89331</v>
      </c>
      <c r="I40" s="62">
        <f t="shared" si="3"/>
        <v>89331</v>
      </c>
      <c r="J40" s="62">
        <f t="shared" si="7"/>
        <v>107197</v>
      </c>
      <c r="K40" s="62">
        <f t="shared" si="4"/>
        <v>178662</v>
      </c>
      <c r="L40" s="62">
        <f t="shared" si="5"/>
        <v>200995</v>
      </c>
    </row>
    <row r="41" spans="1:12" ht="12.75">
      <c r="A41" t="s">
        <v>166</v>
      </c>
      <c r="B41" s="62">
        <v>51849</v>
      </c>
      <c r="C41" s="62">
        <f t="shared" si="6"/>
        <v>62219</v>
      </c>
      <c r="D41" s="62">
        <f t="shared" si="0"/>
        <v>103698</v>
      </c>
      <c r="E41" s="62">
        <f t="shared" si="1"/>
        <v>116660</v>
      </c>
      <c r="F41" s="62">
        <v>1210</v>
      </c>
      <c r="G41" s="62">
        <v>62737754</v>
      </c>
      <c r="H41" s="63">
        <f t="shared" si="2"/>
        <v>51849</v>
      </c>
      <c r="I41" s="62">
        <f t="shared" si="3"/>
        <v>51849</v>
      </c>
      <c r="J41" s="62">
        <f t="shared" si="7"/>
        <v>62219</v>
      </c>
      <c r="K41" s="62">
        <f t="shared" si="4"/>
        <v>103698</v>
      </c>
      <c r="L41" s="62">
        <f t="shared" si="5"/>
        <v>116660</v>
      </c>
    </row>
    <row r="42" spans="1:12" ht="12.75">
      <c r="A42" t="s">
        <v>167</v>
      </c>
      <c r="B42" s="62">
        <v>73115</v>
      </c>
      <c r="C42" s="62">
        <f t="shared" si="6"/>
        <v>87738</v>
      </c>
      <c r="D42" s="62">
        <f t="shared" si="0"/>
        <v>146230</v>
      </c>
      <c r="E42" s="62">
        <f t="shared" si="1"/>
        <v>164509</v>
      </c>
      <c r="F42" s="62">
        <v>905</v>
      </c>
      <c r="G42" s="62">
        <v>66170580</v>
      </c>
      <c r="H42" s="63">
        <f t="shared" si="2"/>
        <v>73117</v>
      </c>
      <c r="I42" s="62">
        <f t="shared" si="3"/>
        <v>73115</v>
      </c>
      <c r="J42" s="62">
        <f t="shared" si="7"/>
        <v>87738</v>
      </c>
      <c r="K42" s="62">
        <f t="shared" si="4"/>
        <v>146230</v>
      </c>
      <c r="L42" s="62">
        <f t="shared" si="5"/>
        <v>164509</v>
      </c>
    </row>
    <row r="43" spans="1:12" ht="12.75">
      <c r="A43" t="s">
        <v>168</v>
      </c>
      <c r="B43" s="62">
        <v>101800</v>
      </c>
      <c r="C43" s="62">
        <f t="shared" si="6"/>
        <v>122160</v>
      </c>
      <c r="D43" s="62">
        <f t="shared" si="0"/>
        <v>203600</v>
      </c>
      <c r="E43" s="62">
        <f t="shared" si="1"/>
        <v>229050</v>
      </c>
      <c r="F43" s="62">
        <v>1179</v>
      </c>
      <c r="G43" s="62">
        <v>120022225</v>
      </c>
      <c r="H43" s="63">
        <f t="shared" si="2"/>
        <v>101800</v>
      </c>
      <c r="I43" s="62">
        <f t="shared" si="3"/>
        <v>101800</v>
      </c>
      <c r="J43" s="62">
        <f t="shared" si="7"/>
        <v>122160</v>
      </c>
      <c r="K43" s="62">
        <f t="shared" si="4"/>
        <v>203600</v>
      </c>
      <c r="L43" s="62">
        <f t="shared" si="5"/>
        <v>229050</v>
      </c>
    </row>
    <row r="44" spans="1:12" ht="12.75">
      <c r="A44" t="s">
        <v>169</v>
      </c>
      <c r="B44" s="62">
        <v>47142</v>
      </c>
      <c r="C44" s="62">
        <f t="shared" si="6"/>
        <v>56570</v>
      </c>
      <c r="D44" s="62">
        <f t="shared" si="0"/>
        <v>94284</v>
      </c>
      <c r="E44" s="62">
        <f t="shared" si="1"/>
        <v>106070</v>
      </c>
      <c r="F44" s="62">
        <v>326</v>
      </c>
      <c r="G44" s="62">
        <v>15368130</v>
      </c>
      <c r="H44" s="63">
        <f t="shared" si="2"/>
        <v>47142</v>
      </c>
      <c r="I44" s="62">
        <f t="shared" si="3"/>
        <v>47142</v>
      </c>
      <c r="J44" s="62">
        <f t="shared" si="7"/>
        <v>56570</v>
      </c>
      <c r="K44" s="62">
        <f t="shared" si="4"/>
        <v>95000</v>
      </c>
      <c r="L44" s="62">
        <f t="shared" si="5"/>
        <v>110000</v>
      </c>
    </row>
    <row r="45" spans="1:12" ht="12.75">
      <c r="A45" t="s">
        <v>170</v>
      </c>
      <c r="B45" s="62">
        <v>48535</v>
      </c>
      <c r="C45" s="62">
        <f t="shared" si="6"/>
        <v>58242</v>
      </c>
      <c r="D45" s="62">
        <f t="shared" si="0"/>
        <v>97070</v>
      </c>
      <c r="E45" s="62">
        <f t="shared" si="1"/>
        <v>109204</v>
      </c>
      <c r="F45" s="62">
        <v>1147</v>
      </c>
      <c r="G45" s="62">
        <v>55669730</v>
      </c>
      <c r="H45" s="63">
        <f t="shared" si="2"/>
        <v>48535</v>
      </c>
      <c r="I45" s="62">
        <f t="shared" si="3"/>
        <v>48535</v>
      </c>
      <c r="J45" s="62">
        <f t="shared" si="7"/>
        <v>58242</v>
      </c>
      <c r="K45" s="62">
        <f t="shared" si="4"/>
        <v>97070</v>
      </c>
      <c r="L45" s="62">
        <f t="shared" si="5"/>
        <v>110000</v>
      </c>
    </row>
    <row r="46" spans="1:12" ht="12.75">
      <c r="A46" t="s">
        <v>171</v>
      </c>
      <c r="B46" s="62">
        <v>110420</v>
      </c>
      <c r="C46" s="62">
        <f t="shared" si="6"/>
        <v>132504</v>
      </c>
      <c r="D46" s="62">
        <f t="shared" si="0"/>
        <v>220840</v>
      </c>
      <c r="E46" s="62">
        <f t="shared" si="1"/>
        <v>248445</v>
      </c>
      <c r="F46" s="62">
        <v>18562</v>
      </c>
      <c r="G46" s="62">
        <v>2049623575</v>
      </c>
      <c r="H46" s="63">
        <f t="shared" si="2"/>
        <v>110420</v>
      </c>
      <c r="I46" s="62">
        <f t="shared" si="3"/>
        <v>110420</v>
      </c>
      <c r="J46" s="62">
        <f t="shared" si="7"/>
        <v>132504</v>
      </c>
      <c r="K46" s="62">
        <f t="shared" si="4"/>
        <v>220840</v>
      </c>
      <c r="L46" s="62">
        <f t="shared" si="5"/>
        <v>248445</v>
      </c>
    </row>
    <row r="47" spans="1:12" ht="12.75">
      <c r="A47" t="s">
        <v>172</v>
      </c>
      <c r="B47" s="62">
        <v>112235</v>
      </c>
      <c r="C47" s="62">
        <f t="shared" si="6"/>
        <v>134682</v>
      </c>
      <c r="D47" s="62">
        <f t="shared" si="0"/>
        <v>224470</v>
      </c>
      <c r="E47" s="62">
        <f t="shared" si="1"/>
        <v>252529</v>
      </c>
      <c r="F47" s="62">
        <v>3813</v>
      </c>
      <c r="G47" s="62">
        <v>427950259</v>
      </c>
      <c r="H47" s="63">
        <f t="shared" si="2"/>
        <v>112235</v>
      </c>
      <c r="I47" s="62">
        <f t="shared" si="3"/>
        <v>112235</v>
      </c>
      <c r="J47" s="62">
        <f t="shared" si="7"/>
        <v>134682</v>
      </c>
      <c r="K47" s="62">
        <f t="shared" si="4"/>
        <v>224470</v>
      </c>
      <c r="L47" s="62">
        <f t="shared" si="5"/>
        <v>252529</v>
      </c>
    </row>
    <row r="48" spans="1:12" ht="12.75">
      <c r="A48" t="s">
        <v>173</v>
      </c>
      <c r="B48" s="62">
        <v>63100</v>
      </c>
      <c r="C48" s="62">
        <f t="shared" si="6"/>
        <v>75720</v>
      </c>
      <c r="D48" s="62">
        <f t="shared" si="0"/>
        <v>126200</v>
      </c>
      <c r="E48" s="62">
        <f t="shared" si="1"/>
        <v>141975</v>
      </c>
      <c r="F48" s="62">
        <v>1825</v>
      </c>
      <c r="G48" s="62">
        <v>115156711</v>
      </c>
      <c r="H48" s="63">
        <f t="shared" si="2"/>
        <v>63100</v>
      </c>
      <c r="I48" s="62">
        <f t="shared" si="3"/>
        <v>63100</v>
      </c>
      <c r="J48" s="62">
        <f t="shared" si="7"/>
        <v>75720</v>
      </c>
      <c r="K48" s="62">
        <f t="shared" si="4"/>
        <v>126200</v>
      </c>
      <c r="L48" s="62">
        <f t="shared" si="5"/>
        <v>141975</v>
      </c>
    </row>
    <row r="49" spans="1:12" ht="12.75">
      <c r="A49" t="s">
        <v>174</v>
      </c>
      <c r="B49" s="62">
        <v>44781</v>
      </c>
      <c r="C49" s="62">
        <f t="shared" si="6"/>
        <v>53737</v>
      </c>
      <c r="D49" s="62">
        <f t="shared" si="0"/>
        <v>89562</v>
      </c>
      <c r="E49" s="62">
        <f t="shared" si="1"/>
        <v>100757</v>
      </c>
      <c r="F49" s="62">
        <v>503</v>
      </c>
      <c r="G49" s="62">
        <v>22524612</v>
      </c>
      <c r="H49" s="63">
        <f t="shared" si="2"/>
        <v>44781</v>
      </c>
      <c r="I49" s="62">
        <f t="shared" si="3"/>
        <v>44781</v>
      </c>
      <c r="J49" s="62">
        <f t="shared" si="7"/>
        <v>53737</v>
      </c>
      <c r="K49" s="62">
        <f t="shared" si="4"/>
        <v>95000</v>
      </c>
      <c r="L49" s="62">
        <f t="shared" si="5"/>
        <v>110000</v>
      </c>
    </row>
    <row r="50" spans="1:12" ht="12.75">
      <c r="A50" t="s">
        <v>175</v>
      </c>
      <c r="B50" s="62">
        <v>51822</v>
      </c>
      <c r="C50" s="62">
        <f t="shared" si="6"/>
        <v>62186</v>
      </c>
      <c r="D50" s="62">
        <f t="shared" si="0"/>
        <v>103644</v>
      </c>
      <c r="E50" s="62">
        <f t="shared" si="1"/>
        <v>116600</v>
      </c>
      <c r="F50" s="62">
        <v>1393</v>
      </c>
      <c r="G50" s="62">
        <v>72188384</v>
      </c>
      <c r="H50" s="63">
        <f t="shared" si="2"/>
        <v>51822</v>
      </c>
      <c r="I50" s="62">
        <f t="shared" si="3"/>
        <v>51822</v>
      </c>
      <c r="J50" s="62">
        <f t="shared" si="7"/>
        <v>62186</v>
      </c>
      <c r="K50" s="62">
        <f t="shared" si="4"/>
        <v>103644</v>
      </c>
      <c r="L50" s="62">
        <f t="shared" si="5"/>
        <v>116600</v>
      </c>
    </row>
    <row r="51" spans="1:12" ht="12.75">
      <c r="A51" t="s">
        <v>176</v>
      </c>
      <c r="B51" s="62">
        <v>61865</v>
      </c>
      <c r="C51" s="62">
        <f t="shared" si="6"/>
        <v>74238</v>
      </c>
      <c r="D51" s="62">
        <f t="shared" si="0"/>
        <v>123730</v>
      </c>
      <c r="E51" s="62">
        <f t="shared" si="1"/>
        <v>139196</v>
      </c>
      <c r="F51" s="62">
        <v>4776</v>
      </c>
      <c r="G51" s="62">
        <v>295464975</v>
      </c>
      <c r="H51" s="63">
        <f t="shared" si="2"/>
        <v>61865</v>
      </c>
      <c r="I51" s="62">
        <f t="shared" si="3"/>
        <v>61865</v>
      </c>
      <c r="J51" s="62">
        <f t="shared" si="7"/>
        <v>74238</v>
      </c>
      <c r="K51" s="62">
        <f t="shared" si="4"/>
        <v>123730</v>
      </c>
      <c r="L51" s="62">
        <f t="shared" si="5"/>
        <v>139196</v>
      </c>
    </row>
    <row r="52" spans="1:12" ht="12.75">
      <c r="A52" t="s">
        <v>177</v>
      </c>
      <c r="B52" s="62">
        <v>37412</v>
      </c>
      <c r="C52" s="62">
        <f t="shared" si="6"/>
        <v>44894</v>
      </c>
      <c r="D52" s="62">
        <f t="shared" si="0"/>
        <v>74824</v>
      </c>
      <c r="E52" s="62">
        <f t="shared" si="1"/>
        <v>84177</v>
      </c>
      <c r="F52" s="62">
        <v>353</v>
      </c>
      <c r="G52" s="62">
        <v>13206418</v>
      </c>
      <c r="H52" s="63">
        <f t="shared" si="2"/>
        <v>37412</v>
      </c>
      <c r="I52" s="62">
        <f t="shared" si="3"/>
        <v>40000</v>
      </c>
      <c r="J52" s="62">
        <f t="shared" si="7"/>
        <v>50000</v>
      </c>
      <c r="K52" s="62">
        <f t="shared" si="4"/>
        <v>95000</v>
      </c>
      <c r="L52" s="62">
        <f t="shared" si="5"/>
        <v>110000</v>
      </c>
    </row>
    <row r="53" spans="1:12" ht="12.75">
      <c r="A53" t="s">
        <v>178</v>
      </c>
      <c r="B53" s="62">
        <v>85155</v>
      </c>
      <c r="C53" s="62">
        <f t="shared" si="6"/>
        <v>102186</v>
      </c>
      <c r="D53" s="62">
        <f t="shared" si="0"/>
        <v>170310</v>
      </c>
      <c r="E53" s="62">
        <f t="shared" si="1"/>
        <v>191599</v>
      </c>
      <c r="F53" s="62">
        <v>2736</v>
      </c>
      <c r="G53" s="62">
        <v>232984287</v>
      </c>
      <c r="H53" s="63">
        <f t="shared" si="2"/>
        <v>85155</v>
      </c>
      <c r="I53" s="62">
        <f t="shared" si="3"/>
        <v>85155</v>
      </c>
      <c r="J53" s="62">
        <f t="shared" si="7"/>
        <v>102186</v>
      </c>
      <c r="K53" s="62">
        <f t="shared" si="4"/>
        <v>170310</v>
      </c>
      <c r="L53" s="62">
        <f t="shared" si="5"/>
        <v>191599</v>
      </c>
    </row>
    <row r="54" spans="1:12" ht="12.75">
      <c r="A54" t="s">
        <v>179</v>
      </c>
      <c r="B54" s="62">
        <v>60494</v>
      </c>
      <c r="C54" s="62">
        <f t="shared" si="6"/>
        <v>72593</v>
      </c>
      <c r="D54" s="62">
        <f t="shared" si="0"/>
        <v>120988</v>
      </c>
      <c r="E54" s="62">
        <f t="shared" si="1"/>
        <v>136112</v>
      </c>
      <c r="F54" s="62">
        <v>3642</v>
      </c>
      <c r="G54" s="62">
        <v>220317514</v>
      </c>
      <c r="H54" s="63">
        <f t="shared" si="2"/>
        <v>60494</v>
      </c>
      <c r="I54" s="62">
        <f t="shared" si="3"/>
        <v>60494</v>
      </c>
      <c r="J54" s="62">
        <f t="shared" si="7"/>
        <v>72593</v>
      </c>
      <c r="K54" s="62">
        <f t="shared" si="4"/>
        <v>120988</v>
      </c>
      <c r="L54" s="62">
        <f t="shared" si="5"/>
        <v>136112</v>
      </c>
    </row>
    <row r="55" spans="1:12" ht="12.75">
      <c r="A55" t="s">
        <v>180</v>
      </c>
      <c r="B55" s="62">
        <v>64835</v>
      </c>
      <c r="C55" s="62">
        <f t="shared" si="6"/>
        <v>77802</v>
      </c>
      <c r="D55" s="62">
        <f t="shared" si="0"/>
        <v>129670</v>
      </c>
      <c r="E55" s="62">
        <f t="shared" si="1"/>
        <v>145879</v>
      </c>
      <c r="F55" s="62">
        <v>1965</v>
      </c>
      <c r="G55" s="62">
        <v>127399970</v>
      </c>
      <c r="H55" s="63">
        <f t="shared" si="2"/>
        <v>64835</v>
      </c>
      <c r="I55" s="62">
        <f t="shared" si="3"/>
        <v>64835</v>
      </c>
      <c r="J55" s="62">
        <f t="shared" si="7"/>
        <v>77802</v>
      </c>
      <c r="K55" s="62">
        <f t="shared" si="4"/>
        <v>129670</v>
      </c>
      <c r="L55" s="62">
        <f t="shared" si="5"/>
        <v>145879</v>
      </c>
    </row>
    <row r="56" spans="1:12" ht="12.75">
      <c r="A56" t="s">
        <v>181</v>
      </c>
      <c r="B56" s="62">
        <v>99165</v>
      </c>
      <c r="C56" s="62">
        <f t="shared" si="6"/>
        <v>118998</v>
      </c>
      <c r="D56" s="62">
        <f t="shared" si="0"/>
        <v>198330</v>
      </c>
      <c r="E56" s="62">
        <f t="shared" si="1"/>
        <v>223121</v>
      </c>
      <c r="F56" s="62">
        <v>2787</v>
      </c>
      <c r="G56" s="62">
        <v>276372350</v>
      </c>
      <c r="H56" s="63">
        <f t="shared" si="2"/>
        <v>99165</v>
      </c>
      <c r="I56" s="62">
        <f t="shared" si="3"/>
        <v>99165</v>
      </c>
      <c r="J56" s="62">
        <f t="shared" si="7"/>
        <v>118998</v>
      </c>
      <c r="K56" s="62">
        <f t="shared" si="4"/>
        <v>198330</v>
      </c>
      <c r="L56" s="62">
        <f t="shared" si="5"/>
        <v>223121</v>
      </c>
    </row>
    <row r="57" spans="1:12" ht="12.75">
      <c r="A57" t="s">
        <v>182</v>
      </c>
      <c r="B57" s="62">
        <v>83440</v>
      </c>
      <c r="C57" s="62">
        <f t="shared" si="6"/>
        <v>100128</v>
      </c>
      <c r="D57" s="62">
        <f t="shared" si="0"/>
        <v>166880</v>
      </c>
      <c r="E57" s="62">
        <f t="shared" si="1"/>
        <v>187740</v>
      </c>
      <c r="F57" s="62">
        <v>4325</v>
      </c>
      <c r="G57" s="62">
        <v>360876010</v>
      </c>
      <c r="H57" s="63">
        <f t="shared" si="2"/>
        <v>83440</v>
      </c>
      <c r="I57" s="62">
        <f t="shared" si="3"/>
        <v>83440</v>
      </c>
      <c r="J57" s="62">
        <f t="shared" si="7"/>
        <v>100128</v>
      </c>
      <c r="K57" s="62">
        <f t="shared" si="4"/>
        <v>166880</v>
      </c>
      <c r="L57" s="62">
        <f t="shared" si="5"/>
        <v>187740</v>
      </c>
    </row>
    <row r="58" spans="1:12" ht="12.75">
      <c r="A58" t="s">
        <v>183</v>
      </c>
      <c r="B58" s="62">
        <v>36763</v>
      </c>
      <c r="C58" s="62">
        <f t="shared" si="6"/>
        <v>44116</v>
      </c>
      <c r="D58" s="62">
        <f t="shared" si="0"/>
        <v>73526</v>
      </c>
      <c r="E58" s="62">
        <f t="shared" si="1"/>
        <v>82717</v>
      </c>
      <c r="F58" s="62">
        <v>444</v>
      </c>
      <c r="G58" s="62">
        <v>16322580</v>
      </c>
      <c r="H58" s="63">
        <f t="shared" si="2"/>
        <v>36763</v>
      </c>
      <c r="I58" s="62">
        <f t="shared" si="3"/>
        <v>40000</v>
      </c>
      <c r="J58" s="62">
        <f t="shared" si="7"/>
        <v>50000</v>
      </c>
      <c r="K58" s="62">
        <f t="shared" si="4"/>
        <v>95000</v>
      </c>
      <c r="L58" s="62">
        <f t="shared" si="5"/>
        <v>110000</v>
      </c>
    </row>
    <row r="59" spans="1:12" ht="12.75">
      <c r="A59" t="s">
        <v>184</v>
      </c>
      <c r="B59" s="62">
        <v>60870</v>
      </c>
      <c r="C59" s="62">
        <f t="shared" si="6"/>
        <v>73044</v>
      </c>
      <c r="D59" s="62">
        <f t="shared" si="0"/>
        <v>121740</v>
      </c>
      <c r="E59" s="62">
        <f t="shared" si="1"/>
        <v>136958</v>
      </c>
      <c r="F59" s="62">
        <v>1846</v>
      </c>
      <c r="G59" s="62">
        <v>112368405</v>
      </c>
      <c r="H59" s="63">
        <f t="shared" si="2"/>
        <v>60871</v>
      </c>
      <c r="I59" s="62">
        <f t="shared" si="3"/>
        <v>60870</v>
      </c>
      <c r="J59" s="62">
        <f t="shared" si="7"/>
        <v>73044</v>
      </c>
      <c r="K59" s="62">
        <f t="shared" si="4"/>
        <v>121740</v>
      </c>
      <c r="L59" s="62">
        <f t="shared" si="5"/>
        <v>136958</v>
      </c>
    </row>
    <row r="60" spans="1:12" ht="12.75">
      <c r="A60" t="s">
        <v>185</v>
      </c>
      <c r="B60" s="62">
        <v>53585</v>
      </c>
      <c r="C60" s="62">
        <f t="shared" si="6"/>
        <v>64302</v>
      </c>
      <c r="D60" s="62">
        <f t="shared" si="0"/>
        <v>107170</v>
      </c>
      <c r="E60" s="62">
        <f t="shared" si="1"/>
        <v>120566</v>
      </c>
      <c r="F60" s="62">
        <v>3644</v>
      </c>
      <c r="G60" s="62">
        <v>195255720</v>
      </c>
      <c r="H60" s="63">
        <f t="shared" si="2"/>
        <v>53583</v>
      </c>
      <c r="I60" s="62">
        <f t="shared" si="3"/>
        <v>53585</v>
      </c>
      <c r="J60" s="62">
        <f t="shared" si="7"/>
        <v>64302</v>
      </c>
      <c r="K60" s="62">
        <f t="shared" si="4"/>
        <v>107170</v>
      </c>
      <c r="L60" s="62">
        <f t="shared" si="5"/>
        <v>120566</v>
      </c>
    </row>
    <row r="61" spans="1:12" ht="12.75">
      <c r="A61" t="s">
        <v>186</v>
      </c>
      <c r="B61" s="62">
        <v>153900</v>
      </c>
      <c r="C61" s="62">
        <f t="shared" si="6"/>
        <v>184680</v>
      </c>
      <c r="D61" s="62">
        <f t="shared" si="0"/>
        <v>307800</v>
      </c>
      <c r="E61" s="62">
        <f t="shared" si="1"/>
        <v>346275</v>
      </c>
      <c r="F61" s="62">
        <v>88722</v>
      </c>
      <c r="G61" s="62">
        <v>13651418800</v>
      </c>
      <c r="H61" s="63">
        <f t="shared" si="2"/>
        <v>153867</v>
      </c>
      <c r="I61" s="62">
        <f t="shared" si="3"/>
        <v>153900</v>
      </c>
      <c r="J61" s="62">
        <f t="shared" si="7"/>
        <v>184680</v>
      </c>
      <c r="K61" s="62">
        <f t="shared" si="4"/>
        <v>307800</v>
      </c>
      <c r="L61" s="62">
        <f t="shared" si="5"/>
        <v>346275</v>
      </c>
    </row>
    <row r="62" spans="1:12" ht="12.75">
      <c r="A62" t="s">
        <v>187</v>
      </c>
      <c r="B62" s="62">
        <v>104195</v>
      </c>
      <c r="C62" s="62">
        <f t="shared" si="6"/>
        <v>125034</v>
      </c>
      <c r="D62" s="62">
        <f t="shared" si="0"/>
        <v>208390</v>
      </c>
      <c r="E62" s="62">
        <f t="shared" si="1"/>
        <v>234439</v>
      </c>
      <c r="F62" s="62">
        <v>13716</v>
      </c>
      <c r="G62" s="62">
        <v>1429122411</v>
      </c>
      <c r="H62" s="63">
        <f t="shared" si="2"/>
        <v>104194</v>
      </c>
      <c r="I62" s="62">
        <f t="shared" si="3"/>
        <v>104195</v>
      </c>
      <c r="J62" s="62">
        <f t="shared" si="7"/>
        <v>125034</v>
      </c>
      <c r="K62" s="62">
        <f t="shared" si="4"/>
        <v>208390</v>
      </c>
      <c r="L62" s="62">
        <f t="shared" si="5"/>
        <v>234439</v>
      </c>
    </row>
    <row r="63" spans="1:12" ht="12.75">
      <c r="A63" t="s">
        <v>188</v>
      </c>
      <c r="B63" s="62">
        <v>69945</v>
      </c>
      <c r="C63" s="62">
        <f t="shared" si="6"/>
        <v>83934</v>
      </c>
      <c r="D63" s="62">
        <f t="shared" si="0"/>
        <v>139890</v>
      </c>
      <c r="E63" s="62">
        <f t="shared" si="1"/>
        <v>157376</v>
      </c>
      <c r="F63" s="62">
        <v>348</v>
      </c>
      <c r="G63" s="62">
        <v>24340933</v>
      </c>
      <c r="H63" s="63">
        <f t="shared" si="2"/>
        <v>69945</v>
      </c>
      <c r="I63" s="62">
        <f t="shared" si="3"/>
        <v>69945</v>
      </c>
      <c r="J63" s="62">
        <f t="shared" si="7"/>
        <v>83934</v>
      </c>
      <c r="K63" s="62">
        <f t="shared" si="4"/>
        <v>139890</v>
      </c>
      <c r="L63" s="62">
        <f t="shared" si="5"/>
        <v>157376</v>
      </c>
    </row>
    <row r="64" spans="1:12" ht="12.75">
      <c r="A64" t="s">
        <v>189</v>
      </c>
      <c r="B64" s="62">
        <v>67088</v>
      </c>
      <c r="C64" s="62">
        <f t="shared" si="6"/>
        <v>80506</v>
      </c>
      <c r="D64" s="62">
        <f t="shared" si="0"/>
        <v>134176</v>
      </c>
      <c r="E64" s="62">
        <f t="shared" si="1"/>
        <v>150948</v>
      </c>
      <c r="F64" s="62">
        <v>441</v>
      </c>
      <c r="G64" s="62">
        <v>29585620</v>
      </c>
      <c r="H64" s="63">
        <f t="shared" si="2"/>
        <v>67088</v>
      </c>
      <c r="I64" s="62">
        <f t="shared" si="3"/>
        <v>67088</v>
      </c>
      <c r="J64" s="62">
        <f t="shared" si="7"/>
        <v>80506</v>
      </c>
      <c r="K64" s="62">
        <f t="shared" si="4"/>
        <v>134176</v>
      </c>
      <c r="L64" s="62">
        <f t="shared" si="5"/>
        <v>150948</v>
      </c>
    </row>
    <row r="65" spans="1:12" ht="12.75">
      <c r="A65" t="s">
        <v>190</v>
      </c>
      <c r="B65" s="62">
        <v>102152</v>
      </c>
      <c r="C65" s="62">
        <f t="shared" si="6"/>
        <v>122582</v>
      </c>
      <c r="D65" s="62">
        <f t="shared" si="0"/>
        <v>204304</v>
      </c>
      <c r="E65" s="62">
        <f t="shared" si="1"/>
        <v>229842</v>
      </c>
      <c r="F65" s="62">
        <v>11775</v>
      </c>
      <c r="G65" s="62">
        <v>1202836266</v>
      </c>
      <c r="H65" s="63">
        <f t="shared" si="2"/>
        <v>102152</v>
      </c>
      <c r="I65" s="62">
        <f t="shared" si="3"/>
        <v>102152</v>
      </c>
      <c r="J65" s="62">
        <f t="shared" si="7"/>
        <v>122582</v>
      </c>
      <c r="K65" s="62">
        <f t="shared" si="4"/>
        <v>204304</v>
      </c>
      <c r="L65" s="62">
        <f t="shared" si="5"/>
        <v>229842</v>
      </c>
    </row>
    <row r="66" spans="1:12" ht="12.75">
      <c r="A66" t="s">
        <v>191</v>
      </c>
      <c r="B66" s="62">
        <v>56123</v>
      </c>
      <c r="C66" s="62">
        <f t="shared" si="6"/>
        <v>67348</v>
      </c>
      <c r="D66" s="62">
        <f t="shared" si="0"/>
        <v>112246</v>
      </c>
      <c r="E66" s="62">
        <f t="shared" si="1"/>
        <v>126277</v>
      </c>
      <c r="F66" s="62">
        <v>191</v>
      </c>
      <c r="G66" s="62">
        <v>10719561</v>
      </c>
      <c r="H66" s="63">
        <f t="shared" si="2"/>
        <v>56123</v>
      </c>
      <c r="I66" s="62">
        <f t="shared" si="3"/>
        <v>56123</v>
      </c>
      <c r="J66" s="62">
        <f t="shared" si="7"/>
        <v>67348</v>
      </c>
      <c r="K66" s="62">
        <f t="shared" si="4"/>
        <v>112246</v>
      </c>
      <c r="L66" s="62">
        <f t="shared" si="5"/>
        <v>126277</v>
      </c>
    </row>
    <row r="67" spans="1:12" ht="12.75">
      <c r="A67" t="s">
        <v>192</v>
      </c>
      <c r="B67" s="62">
        <v>87795</v>
      </c>
      <c r="C67" s="62">
        <f t="shared" si="6"/>
        <v>105354</v>
      </c>
      <c r="D67" s="62">
        <f t="shared" si="0"/>
        <v>175590</v>
      </c>
      <c r="E67" s="62">
        <f t="shared" si="1"/>
        <v>197539</v>
      </c>
      <c r="F67" s="62">
        <v>3512</v>
      </c>
      <c r="G67" s="62">
        <v>308333185</v>
      </c>
      <c r="H67" s="63">
        <f t="shared" si="2"/>
        <v>87794</v>
      </c>
      <c r="I67" s="62">
        <f t="shared" si="3"/>
        <v>87795</v>
      </c>
      <c r="J67" s="62">
        <f t="shared" si="7"/>
        <v>105354</v>
      </c>
      <c r="K67" s="62">
        <f t="shared" si="4"/>
        <v>175590</v>
      </c>
      <c r="L67" s="62">
        <f t="shared" si="5"/>
        <v>197539</v>
      </c>
    </row>
    <row r="68" spans="1:12" ht="12.75">
      <c r="A68" t="s">
        <v>193</v>
      </c>
      <c r="B68" s="62">
        <v>60415</v>
      </c>
      <c r="C68" s="62">
        <f t="shared" si="6"/>
        <v>72498</v>
      </c>
      <c r="D68" s="62">
        <f t="shared" si="0"/>
        <v>120830</v>
      </c>
      <c r="E68" s="62">
        <f t="shared" si="1"/>
        <v>135934</v>
      </c>
      <c r="F68" s="62">
        <v>2377</v>
      </c>
      <c r="G68" s="62">
        <v>143601629</v>
      </c>
      <c r="H68" s="63">
        <f t="shared" si="2"/>
        <v>60413</v>
      </c>
      <c r="I68" s="62">
        <f t="shared" si="3"/>
        <v>60415</v>
      </c>
      <c r="J68" s="62">
        <f t="shared" si="7"/>
        <v>72498</v>
      </c>
      <c r="K68" s="62">
        <f t="shared" si="4"/>
        <v>120830</v>
      </c>
      <c r="L68" s="62">
        <f t="shared" si="5"/>
        <v>135934</v>
      </c>
    </row>
    <row r="69" spans="1:12" ht="12.75">
      <c r="A69" t="s">
        <v>194</v>
      </c>
      <c r="B69" s="62">
        <v>60790</v>
      </c>
      <c r="C69" s="62">
        <f t="shared" si="6"/>
        <v>72948</v>
      </c>
      <c r="D69" s="62">
        <f t="shared" si="0"/>
        <v>121580</v>
      </c>
      <c r="E69" s="62">
        <f t="shared" si="1"/>
        <v>136778</v>
      </c>
      <c r="F69" s="62">
        <v>1654</v>
      </c>
      <c r="G69" s="62">
        <v>100549185</v>
      </c>
      <c r="H69" s="63">
        <f t="shared" si="2"/>
        <v>60792</v>
      </c>
      <c r="I69" s="62">
        <f t="shared" si="3"/>
        <v>60790</v>
      </c>
      <c r="J69" s="62">
        <f t="shared" si="7"/>
        <v>72948</v>
      </c>
      <c r="K69" s="62">
        <f t="shared" si="4"/>
        <v>121580</v>
      </c>
      <c r="L69" s="62">
        <f t="shared" si="5"/>
        <v>136778</v>
      </c>
    </row>
    <row r="70" spans="1:12" ht="12.75">
      <c r="A70" t="s">
        <v>195</v>
      </c>
      <c r="B70" s="62">
        <v>70269</v>
      </c>
      <c r="C70" s="62">
        <f t="shared" si="6"/>
        <v>84323</v>
      </c>
      <c r="D70" s="62">
        <f t="shared" si="0"/>
        <v>140538</v>
      </c>
      <c r="E70" s="62">
        <f t="shared" si="1"/>
        <v>158105</v>
      </c>
      <c r="F70" s="62">
        <v>3040</v>
      </c>
      <c r="G70" s="62">
        <v>213619190</v>
      </c>
      <c r="H70" s="63">
        <f t="shared" si="2"/>
        <v>70269</v>
      </c>
      <c r="I70" s="62">
        <f t="shared" si="3"/>
        <v>70269</v>
      </c>
      <c r="J70" s="62">
        <f t="shared" si="7"/>
        <v>84323</v>
      </c>
      <c r="K70" s="62">
        <f t="shared" si="4"/>
        <v>140538</v>
      </c>
      <c r="L70" s="62">
        <f t="shared" si="5"/>
        <v>158105</v>
      </c>
    </row>
    <row r="71" spans="1:12" ht="12.75">
      <c r="A71" t="s">
        <v>196</v>
      </c>
      <c r="B71" s="62">
        <v>42915</v>
      </c>
      <c r="C71" s="62">
        <f t="shared" si="6"/>
        <v>51498</v>
      </c>
      <c r="D71" s="62">
        <f aca="true" t="shared" si="8" ref="D71:D99">ROUND(B71*2,0)</f>
        <v>85830</v>
      </c>
      <c r="E71" s="62">
        <f aca="true" t="shared" si="9" ref="E71:E99">ROUND(B71*2.25,0)</f>
        <v>96559</v>
      </c>
      <c r="F71" s="62">
        <v>2360</v>
      </c>
      <c r="G71" s="62">
        <v>101274780</v>
      </c>
      <c r="H71" s="63">
        <f aca="true" t="shared" si="10" ref="H71:H100">ROUND(G71/F71,0)</f>
        <v>42913</v>
      </c>
      <c r="I71" s="62">
        <f aca="true" t="shared" si="11" ref="I71:I99">IF(B71&gt;40000,ROUND(B71*1,0),40000)</f>
        <v>42915</v>
      </c>
      <c r="J71" s="62">
        <f t="shared" si="7"/>
        <v>51498</v>
      </c>
      <c r="K71" s="62">
        <f aca="true" t="shared" si="12" ref="K71:K99">IF(D71&gt;95000,ROUND(D71*1,0),95000)</f>
        <v>95000</v>
      </c>
      <c r="L71" s="62">
        <f aca="true" t="shared" si="13" ref="L71:L99">IF(E71&gt;110000,ROUND(E71*1,0),110000)</f>
        <v>110000</v>
      </c>
    </row>
    <row r="72" spans="1:12" ht="12.75">
      <c r="A72" t="s">
        <v>197</v>
      </c>
      <c r="B72" s="62">
        <v>100820</v>
      </c>
      <c r="C72" s="62">
        <f aca="true" t="shared" si="14" ref="C72:C99">ROUND(B72*1.2,0)</f>
        <v>120984</v>
      </c>
      <c r="D72" s="62">
        <f t="shared" si="8"/>
        <v>201640</v>
      </c>
      <c r="E72" s="62">
        <f t="shared" si="9"/>
        <v>226845</v>
      </c>
      <c r="F72" s="62">
        <v>6335</v>
      </c>
      <c r="G72" s="62">
        <v>638663140</v>
      </c>
      <c r="H72" s="63">
        <f t="shared" si="10"/>
        <v>100815</v>
      </c>
      <c r="I72" s="62">
        <f t="shared" si="11"/>
        <v>100820</v>
      </c>
      <c r="J72" s="62">
        <f aca="true" t="shared" si="15" ref="J72:J99">IF(C72&gt;50000,ROUND(C72*1,0),50000)</f>
        <v>120984</v>
      </c>
      <c r="K72" s="62">
        <f t="shared" si="12"/>
        <v>201640</v>
      </c>
      <c r="L72" s="62">
        <f t="shared" si="13"/>
        <v>226845</v>
      </c>
    </row>
    <row r="73" spans="1:12" ht="12.75">
      <c r="A73" t="s">
        <v>198</v>
      </c>
      <c r="B73" s="62">
        <v>40905</v>
      </c>
      <c r="C73" s="62">
        <f t="shared" si="14"/>
        <v>49086</v>
      </c>
      <c r="D73" s="62">
        <f t="shared" si="8"/>
        <v>81810</v>
      </c>
      <c r="E73" s="62">
        <f t="shared" si="9"/>
        <v>92036</v>
      </c>
      <c r="F73" s="62">
        <v>1497</v>
      </c>
      <c r="G73" s="62">
        <v>61231305</v>
      </c>
      <c r="H73" s="63">
        <f t="shared" si="10"/>
        <v>40903</v>
      </c>
      <c r="I73" s="62">
        <f t="shared" si="11"/>
        <v>40905</v>
      </c>
      <c r="J73" s="62">
        <f t="shared" si="15"/>
        <v>50000</v>
      </c>
      <c r="K73" s="62">
        <f t="shared" si="12"/>
        <v>95000</v>
      </c>
      <c r="L73" s="62">
        <f t="shared" si="13"/>
        <v>110000</v>
      </c>
    </row>
    <row r="74" spans="1:12" ht="12.75">
      <c r="A74" t="s">
        <v>199</v>
      </c>
      <c r="B74" s="62">
        <v>82268</v>
      </c>
      <c r="C74" s="62">
        <f t="shared" si="14"/>
        <v>98722</v>
      </c>
      <c r="D74" s="62">
        <f t="shared" si="8"/>
        <v>164536</v>
      </c>
      <c r="E74" s="62">
        <f t="shared" si="9"/>
        <v>185103</v>
      </c>
      <c r="F74" s="62">
        <v>1287</v>
      </c>
      <c r="G74" s="62">
        <v>105879371</v>
      </c>
      <c r="H74" s="63">
        <f t="shared" si="10"/>
        <v>82268</v>
      </c>
      <c r="I74" s="62">
        <f t="shared" si="11"/>
        <v>82268</v>
      </c>
      <c r="J74" s="62">
        <f t="shared" si="15"/>
        <v>98722</v>
      </c>
      <c r="K74" s="62">
        <f t="shared" si="12"/>
        <v>164536</v>
      </c>
      <c r="L74" s="62">
        <f t="shared" si="13"/>
        <v>185103</v>
      </c>
    </row>
    <row r="75" spans="1:12" ht="12.75">
      <c r="A75" t="s">
        <v>200</v>
      </c>
      <c r="B75" s="62">
        <v>98991</v>
      </c>
      <c r="C75" s="62">
        <f t="shared" si="14"/>
        <v>118789</v>
      </c>
      <c r="D75" s="62">
        <f t="shared" si="8"/>
        <v>197982</v>
      </c>
      <c r="E75" s="62">
        <f t="shared" si="9"/>
        <v>222730</v>
      </c>
      <c r="F75" s="62">
        <v>3797</v>
      </c>
      <c r="G75" s="62">
        <v>375868149</v>
      </c>
      <c r="H75" s="63">
        <f t="shared" si="10"/>
        <v>98991</v>
      </c>
      <c r="I75" s="62">
        <f t="shared" si="11"/>
        <v>98991</v>
      </c>
      <c r="J75" s="62">
        <f t="shared" si="15"/>
        <v>118789</v>
      </c>
      <c r="K75" s="62">
        <f t="shared" si="12"/>
        <v>197982</v>
      </c>
      <c r="L75" s="62">
        <f t="shared" si="13"/>
        <v>222730</v>
      </c>
    </row>
    <row r="76" spans="1:12" ht="12.75">
      <c r="A76" t="s">
        <v>201</v>
      </c>
      <c r="B76" s="62">
        <v>87775</v>
      </c>
      <c r="C76" s="62">
        <f t="shared" si="14"/>
        <v>105330</v>
      </c>
      <c r="D76" s="62">
        <f t="shared" si="8"/>
        <v>175550</v>
      </c>
      <c r="E76" s="62">
        <f t="shared" si="9"/>
        <v>197494</v>
      </c>
      <c r="F76" s="62">
        <v>2461</v>
      </c>
      <c r="G76" s="62">
        <v>216008380</v>
      </c>
      <c r="H76" s="63">
        <f t="shared" si="10"/>
        <v>87773</v>
      </c>
      <c r="I76" s="62">
        <f t="shared" si="11"/>
        <v>87775</v>
      </c>
      <c r="J76" s="62">
        <f t="shared" si="15"/>
        <v>105330</v>
      </c>
      <c r="K76" s="62">
        <f t="shared" si="12"/>
        <v>175550</v>
      </c>
      <c r="L76" s="62">
        <f t="shared" si="13"/>
        <v>197494</v>
      </c>
    </row>
    <row r="77" spans="1:12" ht="12.75">
      <c r="A77" t="s">
        <v>202</v>
      </c>
      <c r="B77" s="62">
        <v>126035</v>
      </c>
      <c r="C77" s="62">
        <f t="shared" si="14"/>
        <v>151242</v>
      </c>
      <c r="D77" s="62">
        <f t="shared" si="8"/>
        <v>252070</v>
      </c>
      <c r="E77" s="62">
        <f t="shared" si="9"/>
        <v>283579</v>
      </c>
      <c r="F77" s="62">
        <v>11772</v>
      </c>
      <c r="G77" s="62">
        <v>1483697853</v>
      </c>
      <c r="H77" s="63">
        <f t="shared" si="10"/>
        <v>126036</v>
      </c>
      <c r="I77" s="62">
        <f t="shared" si="11"/>
        <v>126035</v>
      </c>
      <c r="J77" s="62">
        <f t="shared" si="15"/>
        <v>151242</v>
      </c>
      <c r="K77" s="62">
        <f t="shared" si="12"/>
        <v>252070</v>
      </c>
      <c r="L77" s="62">
        <f t="shared" si="13"/>
        <v>283579</v>
      </c>
    </row>
    <row r="78" spans="1:12" ht="12.75">
      <c r="A78" t="s">
        <v>203</v>
      </c>
      <c r="B78" s="62">
        <v>87130</v>
      </c>
      <c r="C78" s="62">
        <f t="shared" si="14"/>
        <v>104556</v>
      </c>
      <c r="D78" s="62">
        <f t="shared" si="8"/>
        <v>174260</v>
      </c>
      <c r="E78" s="62">
        <f t="shared" si="9"/>
        <v>196043</v>
      </c>
      <c r="F78" s="62">
        <v>2246</v>
      </c>
      <c r="G78" s="62">
        <v>195697430</v>
      </c>
      <c r="H78" s="63">
        <f t="shared" si="10"/>
        <v>87132</v>
      </c>
      <c r="I78" s="62">
        <f t="shared" si="11"/>
        <v>87130</v>
      </c>
      <c r="J78" s="62">
        <f t="shared" si="15"/>
        <v>104556</v>
      </c>
      <c r="K78" s="62">
        <f t="shared" si="12"/>
        <v>174260</v>
      </c>
      <c r="L78" s="62">
        <f t="shared" si="13"/>
        <v>196043</v>
      </c>
    </row>
    <row r="79" spans="1:12" ht="12.75">
      <c r="A79" t="s">
        <v>204</v>
      </c>
      <c r="B79" s="62">
        <v>70256</v>
      </c>
      <c r="C79" s="62">
        <f t="shared" si="14"/>
        <v>84307</v>
      </c>
      <c r="D79" s="62">
        <f t="shared" si="8"/>
        <v>140512</v>
      </c>
      <c r="E79" s="62">
        <f t="shared" si="9"/>
        <v>158076</v>
      </c>
      <c r="F79" s="62">
        <v>4539</v>
      </c>
      <c r="G79" s="62">
        <v>318891867</v>
      </c>
      <c r="H79" s="63">
        <f t="shared" si="10"/>
        <v>70256</v>
      </c>
      <c r="I79" s="62">
        <f t="shared" si="11"/>
        <v>70256</v>
      </c>
      <c r="J79" s="62">
        <f t="shared" si="15"/>
        <v>84307</v>
      </c>
      <c r="K79" s="62">
        <f t="shared" si="12"/>
        <v>140512</v>
      </c>
      <c r="L79" s="62">
        <f t="shared" si="13"/>
        <v>158076</v>
      </c>
    </row>
    <row r="80" spans="1:12" ht="12.75">
      <c r="A80" t="s">
        <v>205</v>
      </c>
      <c r="B80" s="62">
        <v>47870</v>
      </c>
      <c r="C80" s="62">
        <f t="shared" si="14"/>
        <v>57444</v>
      </c>
      <c r="D80" s="62">
        <f t="shared" si="8"/>
        <v>95740</v>
      </c>
      <c r="E80" s="62">
        <f t="shared" si="9"/>
        <v>107708</v>
      </c>
      <c r="F80" s="62">
        <v>4079</v>
      </c>
      <c r="G80" s="62">
        <v>195260162</v>
      </c>
      <c r="H80" s="63">
        <f t="shared" si="10"/>
        <v>47870</v>
      </c>
      <c r="I80" s="62">
        <f t="shared" si="11"/>
        <v>47870</v>
      </c>
      <c r="J80" s="62">
        <f t="shared" si="15"/>
        <v>57444</v>
      </c>
      <c r="K80" s="62">
        <f t="shared" si="12"/>
        <v>95740</v>
      </c>
      <c r="L80" s="62">
        <f t="shared" si="13"/>
        <v>110000</v>
      </c>
    </row>
    <row r="81" spans="1:12" ht="12.75">
      <c r="A81" t="s">
        <v>206</v>
      </c>
      <c r="B81" s="62">
        <v>41062</v>
      </c>
      <c r="C81" s="62">
        <f t="shared" si="14"/>
        <v>49274</v>
      </c>
      <c r="D81" s="62">
        <f t="shared" si="8"/>
        <v>82124</v>
      </c>
      <c r="E81" s="62">
        <f t="shared" si="9"/>
        <v>92390</v>
      </c>
      <c r="F81" s="62">
        <v>851</v>
      </c>
      <c r="G81" s="62">
        <v>34944180</v>
      </c>
      <c r="H81" s="63">
        <f t="shared" si="10"/>
        <v>41062</v>
      </c>
      <c r="I81" s="62">
        <f t="shared" si="11"/>
        <v>41062</v>
      </c>
      <c r="J81" s="62">
        <f t="shared" si="15"/>
        <v>50000</v>
      </c>
      <c r="K81" s="62">
        <f t="shared" si="12"/>
        <v>95000</v>
      </c>
      <c r="L81" s="62">
        <f t="shared" si="13"/>
        <v>110000</v>
      </c>
    </row>
    <row r="82" spans="1:12" ht="12.75">
      <c r="A82" t="s">
        <v>207</v>
      </c>
      <c r="B82" s="62">
        <v>84092</v>
      </c>
      <c r="C82" s="62">
        <f t="shared" si="14"/>
        <v>100910</v>
      </c>
      <c r="D82" s="62">
        <f t="shared" si="8"/>
        <v>168184</v>
      </c>
      <c r="E82" s="62">
        <f t="shared" si="9"/>
        <v>189207</v>
      </c>
      <c r="F82" s="62">
        <v>5158</v>
      </c>
      <c r="G82" s="62">
        <v>433746550</v>
      </c>
      <c r="H82" s="63">
        <f t="shared" si="10"/>
        <v>84092</v>
      </c>
      <c r="I82" s="62">
        <f t="shared" si="11"/>
        <v>84092</v>
      </c>
      <c r="J82" s="62">
        <f t="shared" si="15"/>
        <v>100910</v>
      </c>
      <c r="K82" s="62">
        <f t="shared" si="12"/>
        <v>168184</v>
      </c>
      <c r="L82" s="62">
        <f t="shared" si="13"/>
        <v>189207</v>
      </c>
    </row>
    <row r="83" spans="1:12" ht="12.75">
      <c r="A83" t="s">
        <v>208</v>
      </c>
      <c r="B83" s="62">
        <v>167351</v>
      </c>
      <c r="C83" s="62">
        <f t="shared" si="14"/>
        <v>200821</v>
      </c>
      <c r="D83" s="62">
        <f t="shared" si="8"/>
        <v>334702</v>
      </c>
      <c r="E83" s="62">
        <f t="shared" si="9"/>
        <v>376540</v>
      </c>
      <c r="F83" s="62">
        <v>50735</v>
      </c>
      <c r="G83" s="62">
        <v>8490556882</v>
      </c>
      <c r="H83" s="63">
        <f>ROUND(G83/F83,0)</f>
        <v>167351</v>
      </c>
      <c r="I83" s="62">
        <f t="shared" si="11"/>
        <v>167351</v>
      </c>
      <c r="J83" s="62">
        <f t="shared" si="15"/>
        <v>200821</v>
      </c>
      <c r="K83" s="62">
        <f t="shared" si="12"/>
        <v>334702</v>
      </c>
      <c r="L83" s="62">
        <f t="shared" si="13"/>
        <v>376540</v>
      </c>
    </row>
    <row r="84" spans="1:12" ht="12.75">
      <c r="A84" t="s">
        <v>209</v>
      </c>
      <c r="B84" s="62">
        <v>140473</v>
      </c>
      <c r="C84" s="62">
        <f t="shared" si="14"/>
        <v>168568</v>
      </c>
      <c r="D84" s="62">
        <f t="shared" si="8"/>
        <v>280946</v>
      </c>
      <c r="E84" s="62">
        <f t="shared" si="9"/>
        <v>316064</v>
      </c>
      <c r="F84" s="62">
        <v>8582</v>
      </c>
      <c r="G84" s="62">
        <v>1205540890</v>
      </c>
      <c r="H84" s="63">
        <f>ROUND(G84/F84,0)</f>
        <v>140473</v>
      </c>
      <c r="I84" s="62">
        <f t="shared" si="11"/>
        <v>140473</v>
      </c>
      <c r="J84" s="62">
        <f t="shared" si="15"/>
        <v>168568</v>
      </c>
      <c r="K84" s="62">
        <f t="shared" si="12"/>
        <v>280946</v>
      </c>
      <c r="L84" s="62">
        <f t="shared" si="13"/>
        <v>316064</v>
      </c>
    </row>
    <row r="85" spans="1:12" ht="12.75">
      <c r="A85" t="s">
        <v>210</v>
      </c>
      <c r="B85" s="62">
        <v>91192</v>
      </c>
      <c r="C85" s="62">
        <f t="shared" si="14"/>
        <v>109430</v>
      </c>
      <c r="D85" s="62">
        <f t="shared" si="8"/>
        <v>182384</v>
      </c>
      <c r="E85" s="62">
        <f t="shared" si="9"/>
        <v>205182</v>
      </c>
      <c r="F85" s="62">
        <v>14029</v>
      </c>
      <c r="G85" s="62">
        <v>1279331896</v>
      </c>
      <c r="H85" s="63">
        <f t="shared" si="10"/>
        <v>91192</v>
      </c>
      <c r="I85" s="62">
        <f t="shared" si="11"/>
        <v>91192</v>
      </c>
      <c r="J85" s="62">
        <f t="shared" si="15"/>
        <v>109430</v>
      </c>
      <c r="K85" s="62">
        <f t="shared" si="12"/>
        <v>182384</v>
      </c>
      <c r="L85" s="62">
        <f t="shared" si="13"/>
        <v>205182</v>
      </c>
    </row>
    <row r="86" spans="1:12" ht="12.75">
      <c r="A86" t="s">
        <v>211</v>
      </c>
      <c r="B86" s="62">
        <v>136432</v>
      </c>
      <c r="C86" s="62">
        <f t="shared" si="14"/>
        <v>163718</v>
      </c>
      <c r="D86" s="62">
        <f t="shared" si="8"/>
        <v>272864</v>
      </c>
      <c r="E86" s="62">
        <f t="shared" si="9"/>
        <v>306972</v>
      </c>
      <c r="F86" s="62">
        <v>6021</v>
      </c>
      <c r="G86" s="62">
        <v>821458118</v>
      </c>
      <c r="H86" s="63">
        <f t="shared" si="10"/>
        <v>136432</v>
      </c>
      <c r="I86" s="62">
        <f t="shared" si="11"/>
        <v>136432</v>
      </c>
      <c r="J86" s="62">
        <f t="shared" si="15"/>
        <v>163718</v>
      </c>
      <c r="K86" s="62">
        <f t="shared" si="12"/>
        <v>272864</v>
      </c>
      <c r="L86" s="62">
        <f t="shared" si="13"/>
        <v>306972</v>
      </c>
    </row>
    <row r="87" spans="1:12" ht="12.75">
      <c r="A87" t="s">
        <v>212</v>
      </c>
      <c r="B87" s="62">
        <v>45982</v>
      </c>
      <c r="C87" s="62">
        <f t="shared" si="14"/>
        <v>55178</v>
      </c>
      <c r="D87" s="62">
        <f t="shared" si="8"/>
        <v>91964</v>
      </c>
      <c r="E87" s="62">
        <f t="shared" si="9"/>
        <v>103460</v>
      </c>
      <c r="F87" s="62">
        <v>2676</v>
      </c>
      <c r="G87" s="62">
        <v>123048599</v>
      </c>
      <c r="H87" s="63">
        <f t="shared" si="10"/>
        <v>45982</v>
      </c>
      <c r="I87" s="62">
        <f t="shared" si="11"/>
        <v>45982</v>
      </c>
      <c r="J87" s="62">
        <f t="shared" si="15"/>
        <v>55178</v>
      </c>
      <c r="K87" s="62">
        <f t="shared" si="12"/>
        <v>95000</v>
      </c>
      <c r="L87" s="62">
        <f t="shared" si="13"/>
        <v>110000</v>
      </c>
    </row>
    <row r="88" spans="1:12" ht="12.75">
      <c r="A88" t="s">
        <v>213</v>
      </c>
      <c r="B88" s="62">
        <v>57192</v>
      </c>
      <c r="C88" s="62">
        <f t="shared" si="14"/>
        <v>68630</v>
      </c>
      <c r="D88" s="62">
        <f t="shared" si="8"/>
        <v>114384</v>
      </c>
      <c r="E88" s="62">
        <f t="shared" si="9"/>
        <v>128682</v>
      </c>
      <c r="F88" s="62">
        <v>1487</v>
      </c>
      <c r="G88" s="62">
        <v>85045135</v>
      </c>
      <c r="H88" s="63">
        <f t="shared" si="10"/>
        <v>57192</v>
      </c>
      <c r="I88" s="62">
        <f t="shared" si="11"/>
        <v>57192</v>
      </c>
      <c r="J88" s="62">
        <f t="shared" si="15"/>
        <v>68630</v>
      </c>
      <c r="K88" s="62">
        <f t="shared" si="12"/>
        <v>114384</v>
      </c>
      <c r="L88" s="62">
        <f t="shared" si="13"/>
        <v>128682</v>
      </c>
    </row>
    <row r="89" spans="1:12" ht="12.75">
      <c r="A89" t="s">
        <v>214</v>
      </c>
      <c r="B89" s="62">
        <v>56711</v>
      </c>
      <c r="C89" s="62">
        <f t="shared" si="14"/>
        <v>68053</v>
      </c>
      <c r="D89" s="62">
        <f t="shared" si="8"/>
        <v>113422</v>
      </c>
      <c r="E89" s="62">
        <f t="shared" si="9"/>
        <v>127600</v>
      </c>
      <c r="F89" s="62">
        <v>746</v>
      </c>
      <c r="G89" s="62">
        <v>42306392</v>
      </c>
      <c r="H89" s="63">
        <f t="shared" si="10"/>
        <v>56711</v>
      </c>
      <c r="I89" s="62">
        <f t="shared" si="11"/>
        <v>56711</v>
      </c>
      <c r="J89" s="62">
        <f t="shared" si="15"/>
        <v>68053</v>
      </c>
      <c r="K89" s="62">
        <f t="shared" si="12"/>
        <v>113422</v>
      </c>
      <c r="L89" s="62">
        <f t="shared" si="13"/>
        <v>127600</v>
      </c>
    </row>
    <row r="90" spans="1:12" ht="12.75">
      <c r="A90" t="s">
        <v>215</v>
      </c>
      <c r="B90" s="62">
        <v>94575</v>
      </c>
      <c r="C90" s="62">
        <f t="shared" si="14"/>
        <v>113490</v>
      </c>
      <c r="D90" s="62">
        <f t="shared" si="8"/>
        <v>189150</v>
      </c>
      <c r="E90" s="62">
        <f t="shared" si="9"/>
        <v>212794</v>
      </c>
      <c r="F90" s="62">
        <v>2461</v>
      </c>
      <c r="G90" s="62">
        <v>232745710</v>
      </c>
      <c r="H90" s="63">
        <f t="shared" si="10"/>
        <v>94574</v>
      </c>
      <c r="I90" s="62">
        <f t="shared" si="11"/>
        <v>94575</v>
      </c>
      <c r="J90" s="62">
        <f t="shared" si="15"/>
        <v>113490</v>
      </c>
      <c r="K90" s="62">
        <f t="shared" si="12"/>
        <v>189150</v>
      </c>
      <c r="L90" s="62">
        <f t="shared" si="13"/>
        <v>212794</v>
      </c>
    </row>
    <row r="91" spans="1:12" ht="12.75">
      <c r="A91" t="s">
        <v>216</v>
      </c>
      <c r="B91" s="62">
        <v>55205</v>
      </c>
      <c r="C91" s="62">
        <f t="shared" si="14"/>
        <v>66246</v>
      </c>
      <c r="D91" s="62">
        <f t="shared" si="8"/>
        <v>110410</v>
      </c>
      <c r="E91" s="62">
        <f t="shared" si="9"/>
        <v>124211</v>
      </c>
      <c r="F91" s="62">
        <v>2686</v>
      </c>
      <c r="G91" s="62">
        <v>148284551</v>
      </c>
      <c r="H91" s="63">
        <f t="shared" si="10"/>
        <v>55206</v>
      </c>
      <c r="I91" s="62">
        <f t="shared" si="11"/>
        <v>55205</v>
      </c>
      <c r="J91" s="62">
        <f t="shared" si="15"/>
        <v>66246</v>
      </c>
      <c r="K91" s="62">
        <f t="shared" si="12"/>
        <v>110410</v>
      </c>
      <c r="L91" s="62">
        <f t="shared" si="13"/>
        <v>124211</v>
      </c>
    </row>
    <row r="92" spans="1:12" ht="12.75">
      <c r="A92" t="s">
        <v>217</v>
      </c>
      <c r="B92" s="62">
        <v>61856</v>
      </c>
      <c r="C92" s="62">
        <f t="shared" si="14"/>
        <v>74227</v>
      </c>
      <c r="D92" s="62">
        <f t="shared" si="8"/>
        <v>123712</v>
      </c>
      <c r="E92" s="62">
        <f t="shared" si="9"/>
        <v>139176</v>
      </c>
      <c r="F92" s="62">
        <v>407</v>
      </c>
      <c r="G92" s="62">
        <v>25175372</v>
      </c>
      <c r="H92" s="63">
        <f t="shared" si="10"/>
        <v>61856</v>
      </c>
      <c r="I92" s="62">
        <f t="shared" si="11"/>
        <v>61856</v>
      </c>
      <c r="J92" s="62">
        <f t="shared" si="15"/>
        <v>74227</v>
      </c>
      <c r="K92" s="62">
        <f t="shared" si="12"/>
        <v>123712</v>
      </c>
      <c r="L92" s="62">
        <f t="shared" si="13"/>
        <v>139176</v>
      </c>
    </row>
    <row r="93" spans="1:12" ht="12.75">
      <c r="A93" t="s">
        <v>218</v>
      </c>
      <c r="B93" s="62">
        <v>57090</v>
      </c>
      <c r="C93" s="62">
        <f t="shared" si="14"/>
        <v>68508</v>
      </c>
      <c r="D93" s="62">
        <f t="shared" si="8"/>
        <v>114180</v>
      </c>
      <c r="E93" s="62">
        <f t="shared" si="9"/>
        <v>128453</v>
      </c>
      <c r="F93" s="62">
        <v>1589</v>
      </c>
      <c r="G93" s="62">
        <v>90716990</v>
      </c>
      <c r="H93" s="63">
        <f t="shared" si="10"/>
        <v>57091</v>
      </c>
      <c r="I93" s="62">
        <f t="shared" si="11"/>
        <v>57090</v>
      </c>
      <c r="J93" s="62">
        <f t="shared" si="15"/>
        <v>68508</v>
      </c>
      <c r="K93" s="62">
        <f t="shared" si="12"/>
        <v>114180</v>
      </c>
      <c r="L93" s="62">
        <f t="shared" si="13"/>
        <v>128453</v>
      </c>
    </row>
    <row r="94" spans="1:12" ht="12.75">
      <c r="A94" t="s">
        <v>219</v>
      </c>
      <c r="B94" s="62">
        <v>66634</v>
      </c>
      <c r="C94" s="62">
        <f t="shared" si="14"/>
        <v>79961</v>
      </c>
      <c r="D94" s="62">
        <f t="shared" si="8"/>
        <v>133268</v>
      </c>
      <c r="E94" s="62">
        <f t="shared" si="9"/>
        <v>149927</v>
      </c>
      <c r="F94" s="62">
        <v>1889</v>
      </c>
      <c r="G94" s="62">
        <v>125871570</v>
      </c>
      <c r="H94" s="63">
        <f t="shared" si="10"/>
        <v>66634</v>
      </c>
      <c r="I94" s="62">
        <f t="shared" si="11"/>
        <v>66634</v>
      </c>
      <c r="J94" s="62">
        <f t="shared" si="15"/>
        <v>79961</v>
      </c>
      <c r="K94" s="62">
        <f t="shared" si="12"/>
        <v>133268</v>
      </c>
      <c r="L94" s="62">
        <f t="shared" si="13"/>
        <v>149927</v>
      </c>
    </row>
    <row r="95" spans="1:12" ht="12.75">
      <c r="A95" t="s">
        <v>220</v>
      </c>
      <c r="B95" s="62">
        <v>159163</v>
      </c>
      <c r="C95" s="62">
        <f t="shared" si="14"/>
        <v>190996</v>
      </c>
      <c r="D95" s="62">
        <f t="shared" si="8"/>
        <v>318326</v>
      </c>
      <c r="E95" s="62">
        <f t="shared" si="9"/>
        <v>358117</v>
      </c>
      <c r="F95" s="62">
        <v>7219</v>
      </c>
      <c r="G95" s="62">
        <v>1148997430</v>
      </c>
      <c r="H95" s="63">
        <f t="shared" si="10"/>
        <v>159163</v>
      </c>
      <c r="I95" s="62">
        <f t="shared" si="11"/>
        <v>159163</v>
      </c>
      <c r="J95" s="62">
        <f t="shared" si="15"/>
        <v>190996</v>
      </c>
      <c r="K95" s="62">
        <f t="shared" si="12"/>
        <v>318326</v>
      </c>
      <c r="L95" s="62">
        <f t="shared" si="13"/>
        <v>358117</v>
      </c>
    </row>
    <row r="96" spans="1:12" ht="12.75">
      <c r="A96" t="s">
        <v>221</v>
      </c>
      <c r="B96" s="62">
        <v>94175</v>
      </c>
      <c r="C96" s="62">
        <f t="shared" si="14"/>
        <v>113010</v>
      </c>
      <c r="D96" s="62">
        <f t="shared" si="8"/>
        <v>188350</v>
      </c>
      <c r="E96" s="62">
        <f t="shared" si="9"/>
        <v>211894</v>
      </c>
      <c r="F96" s="62">
        <v>3103</v>
      </c>
      <c r="G96" s="62">
        <v>292230465</v>
      </c>
      <c r="H96" s="63">
        <f t="shared" si="10"/>
        <v>94177</v>
      </c>
      <c r="I96" s="62">
        <f t="shared" si="11"/>
        <v>94175</v>
      </c>
      <c r="J96" s="62">
        <f t="shared" si="15"/>
        <v>113010</v>
      </c>
      <c r="K96" s="62">
        <f t="shared" si="12"/>
        <v>188350</v>
      </c>
      <c r="L96" s="62">
        <f t="shared" si="13"/>
        <v>211894</v>
      </c>
    </row>
    <row r="97" spans="1:12" ht="12.75">
      <c r="A97" t="s">
        <v>222</v>
      </c>
      <c r="B97" s="62">
        <v>46204</v>
      </c>
      <c r="C97" s="62">
        <f t="shared" si="14"/>
        <v>55445</v>
      </c>
      <c r="D97" s="62">
        <f t="shared" si="8"/>
        <v>92408</v>
      </c>
      <c r="E97" s="62">
        <f t="shared" si="9"/>
        <v>103959</v>
      </c>
      <c r="F97" s="62">
        <v>1774</v>
      </c>
      <c r="G97" s="62">
        <v>81966190</v>
      </c>
      <c r="H97" s="63">
        <f t="shared" si="10"/>
        <v>46204</v>
      </c>
      <c r="I97" s="62">
        <f t="shared" si="11"/>
        <v>46204</v>
      </c>
      <c r="J97" s="62">
        <f t="shared" si="15"/>
        <v>55445</v>
      </c>
      <c r="K97" s="62">
        <f t="shared" si="12"/>
        <v>95000</v>
      </c>
      <c r="L97" s="62">
        <f t="shared" si="13"/>
        <v>110000</v>
      </c>
    </row>
    <row r="98" spans="1:12" ht="12.75">
      <c r="A98" t="s">
        <v>223</v>
      </c>
      <c r="B98" s="62">
        <v>32825</v>
      </c>
      <c r="C98" s="62">
        <f t="shared" si="14"/>
        <v>39390</v>
      </c>
      <c r="D98" s="62">
        <f t="shared" si="8"/>
        <v>65650</v>
      </c>
      <c r="E98" s="62">
        <f t="shared" si="9"/>
        <v>73856</v>
      </c>
      <c r="F98" s="62">
        <v>551</v>
      </c>
      <c r="G98" s="62">
        <v>18086204</v>
      </c>
      <c r="H98" s="63">
        <f t="shared" si="10"/>
        <v>32824</v>
      </c>
      <c r="I98" s="62">
        <f t="shared" si="11"/>
        <v>40000</v>
      </c>
      <c r="J98" s="62">
        <f t="shared" si="15"/>
        <v>50000</v>
      </c>
      <c r="K98" s="62">
        <f t="shared" si="12"/>
        <v>95000</v>
      </c>
      <c r="L98" s="62">
        <f t="shared" si="13"/>
        <v>110000</v>
      </c>
    </row>
    <row r="99" spans="1:12" ht="12.75">
      <c r="A99" t="s">
        <v>224</v>
      </c>
      <c r="B99" s="62">
        <v>101167</v>
      </c>
      <c r="C99" s="62">
        <f t="shared" si="14"/>
        <v>121400</v>
      </c>
      <c r="D99" s="62">
        <f t="shared" si="8"/>
        <v>202334</v>
      </c>
      <c r="E99" s="62">
        <f t="shared" si="9"/>
        <v>227626</v>
      </c>
      <c r="F99" s="62">
        <v>5111</v>
      </c>
      <c r="G99" s="62">
        <v>517061987</v>
      </c>
      <c r="H99" s="63">
        <f t="shared" si="10"/>
        <v>101167</v>
      </c>
      <c r="I99" s="62">
        <f t="shared" si="11"/>
        <v>101167</v>
      </c>
      <c r="J99" s="62">
        <f t="shared" si="15"/>
        <v>121400</v>
      </c>
      <c r="K99" s="62">
        <f t="shared" si="12"/>
        <v>202334</v>
      </c>
      <c r="L99" s="62">
        <f t="shared" si="13"/>
        <v>227626</v>
      </c>
    </row>
    <row r="100" spans="1:8" ht="12.75">
      <c r="A100" s="51" t="s">
        <v>225</v>
      </c>
      <c r="B100" s="62"/>
      <c r="C100" s="62"/>
      <c r="D100" s="62"/>
      <c r="E100" s="62"/>
      <c r="F100" s="62">
        <f>SUM(F7:F99)</f>
        <v>635994</v>
      </c>
      <c r="G100" s="62">
        <f>SUM(G7:G99)</f>
        <v>76066829624</v>
      </c>
      <c r="H100" s="63">
        <f t="shared" si="10"/>
        <v>119603</v>
      </c>
    </row>
  </sheetData>
  <sheetProtection/>
  <printOptions gridLines="1"/>
  <pageMargins left="0.25" right="0.25" top="0.75" bottom="0.75" header="0.3" footer="0.3"/>
  <pageSetup fitToHeight="4" fitToWidth="1"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2014-02-12T16:52:02Z</cp:lastPrinted>
  <dcterms:created xsi:type="dcterms:W3CDTF">2002-02-14T17:34:37Z</dcterms:created>
  <dcterms:modified xsi:type="dcterms:W3CDTF">2015-02-26T18:33:46Z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